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tabRatio="819" firstSheet="28" activeTab="32"/>
  </bookViews>
  <sheets>
    <sheet name="1-1曲靖市沾益区一般公共预算收入情况表" sheetId="28" r:id="rId1"/>
    <sheet name="1-2曲靖市沾益区一般公共预算支出情况表" sheetId="29" r:id="rId2"/>
    <sheet name="1-3曲靖市沾益区区本级一般公共预算收入情况表" sheetId="31" r:id="rId3"/>
    <sheet name="1-4曲靖市沾益区区本级一般公共预算支出情况表（公开到项级）" sheetId="33" r:id="rId4"/>
    <sheet name="1-5曲靖市沾益区本级一般公共预算基本支出情况表（公开到款级）" sheetId="132" r:id="rId5"/>
    <sheet name="1-6一般公共预算支出表（州、市对下转移支付项目）" sheetId="35" r:id="rId6"/>
    <sheet name="1-7曲靖市沾益区分地区税收返还和转移支付预算表" sheetId="36" r:id="rId7"/>
    <sheet name="1-8曲靖市沾益区区本级“三公”经费预算财政拨款情况统计表" sheetId="131" r:id="rId8"/>
    <sheet name="2-1曲靖市沾益区政府性基金预算收入情况表" sheetId="54" r:id="rId9"/>
    <sheet name="2-2曲靖市沾益区政府性基金预算支出情况表" sheetId="55" r:id="rId10"/>
    <sheet name="2-3曲靖市沾益区区本级政府性基金预算收入情况表" sheetId="56" r:id="rId11"/>
    <sheet name="2-4曲靖市沾益区区本级政府性基金预算支出情况表（公开到项级）" sheetId="57" r:id="rId12"/>
    <sheet name="2-5本级政府性基金支出表（州、市对下转移支付）" sheetId="58" r:id="rId13"/>
    <sheet name="3-1曲靖市沾益区国有资本经营收入预算情况表" sheetId="108" r:id="rId14"/>
    <sheet name="3-2曲靖市沾益区国有资本经营支出预算情况表" sheetId="109" r:id="rId15"/>
    <sheet name="3-3曲靖市沾益区区本级国有资本经营收入预算情况表" sheetId="110" r:id="rId16"/>
    <sheet name="3-4曲靖市沾益区本级国有资本经营支出预算情况表（公开到项级）" sheetId="111" r:id="rId17"/>
    <sheet name="3-5 曲靖市沾益区本级国有资本经营预算转移支付表 （分地区）" sheetId="129" r:id="rId18"/>
    <sheet name="3-6 曲靖市沾益区本级国有资本经营预算转移支付表（分项目）" sheetId="130" r:id="rId19"/>
    <sheet name="4-1曲靖市沾益区社会保险基金收入预算情况表" sheetId="113" r:id="rId20"/>
    <sheet name="4-2曲靖市沾益区社会保险基金支出预算情况表" sheetId="114" r:id="rId21"/>
    <sheet name="4-3曲靖市沾益区区本级社会保险基金收入预算情况表" sheetId="117" r:id="rId22"/>
    <sheet name="4-4曲靖市沾益区区本级社会保险基金支出预算情况表" sheetId="118" r:id="rId23"/>
    <sheet name="5-1   2022年地方政府债务限额及余额预算情况表" sheetId="119" r:id="rId24"/>
    <sheet name="5-2  2022年地方政府一般债务余额情况表" sheetId="120" r:id="rId25"/>
    <sheet name="5-3  本级2022年地方政府一般债务余额情况表" sheetId="121" r:id="rId26"/>
    <sheet name="5-4 2022年地方政府专项债务余额情况表" sheetId="122" r:id="rId27"/>
    <sheet name="5-5 本级2022年地方政府专项债务余额情况表（本级）" sheetId="123" r:id="rId28"/>
    <sheet name="5-6 地方政府债券发行及还本付息情况表" sheetId="124" r:id="rId29"/>
    <sheet name="5-7 2023年地方政府债务限额提前下达情况表" sheetId="125" r:id="rId30"/>
    <sheet name="5-8 2023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 r:id="rId36"/>
  </externalReferences>
  <definedNames>
    <definedName name="_xlnm._FilterDatabase" localSheetId="0" hidden="1">'1-1曲靖市沾益区一般公共预算收入情况表'!$A$4:$E$40</definedName>
    <definedName name="_xlnm._FilterDatabase" localSheetId="1" hidden="1">'1-2曲靖市沾益区一般公共预算支出情况表'!$A$3:$E$39</definedName>
    <definedName name="_xlnm._FilterDatabase" localSheetId="2" hidden="1">'1-3曲靖市沾益区区本级一般公共预算收入情况表'!$A$3:$E$40</definedName>
    <definedName name="_xlnm._FilterDatabase" localSheetId="3" hidden="1">'1-4曲靖市沾益区区本级一般公共预算支出情况表（公开到项级）'!$A$3:$E$1355</definedName>
    <definedName name="_xlnm._FilterDatabase" localSheetId="4" hidden="1">'1-5曲靖市沾益区本级一般公共预算基本支出情况表（公开到款级）'!$A$3:$B$34</definedName>
    <definedName name="_xlnm._FilterDatabase" localSheetId="5" hidden="1">'1-6一般公共预算支出表（州、市对下转移支付项目）'!$A$3:$B$43</definedName>
    <definedName name="_xlnm._FilterDatabase" localSheetId="8" hidden="1">'2-1曲靖市沾益区政府性基金预算收入情况表'!$A$3:$E$38</definedName>
    <definedName name="_xlnm._FilterDatabase" localSheetId="9" hidden="1">'2-2曲靖市沾益区政府性基金预算支出情况表'!$A$3:$E$269</definedName>
    <definedName name="_xlnm._FilterDatabase" localSheetId="10" hidden="1">'2-3曲靖市沾益区区本级政府性基金预算收入情况表'!$A$3:$E$37</definedName>
    <definedName name="_xlnm._FilterDatabase" localSheetId="11" hidden="1">'2-4曲靖市沾益区区本级政府性基金预算支出情况表（公开到项级）'!$A$3:$E$271</definedName>
    <definedName name="_xlnm._FilterDatabase" localSheetId="13" hidden="1">'3-1曲靖市沾益区国有资本经营收入预算情况表'!$A$3:$D$41</definedName>
    <definedName name="_xlnm._FilterDatabase" localSheetId="14" hidden="1">'3-2曲靖市沾益区国有资本经营支出预算情况表'!$A$3:$D$28</definedName>
    <definedName name="_xlnm._FilterDatabase" localSheetId="15" hidden="1">'3-3曲靖市沾益区区本级国有资本经营收入预算情况表'!$A$3:$D$35</definedName>
    <definedName name="_xlnm._FilterDatabase" localSheetId="16" hidden="1">'3-4曲靖市沾益区本级国有资本经营支出预算情况表（公开到项级）'!$A$3:$D$22</definedName>
    <definedName name="_xlnm._FilterDatabase" localSheetId="19" hidden="1">'4-1曲靖市沾益区社会保险基金收入预算情况表'!$A$3:$D$39</definedName>
    <definedName name="_xlnm._FilterDatabase" localSheetId="20" hidden="1">'4-2曲靖市沾益区社会保险基金支出预算情况表'!$A$3:$D$23</definedName>
    <definedName name="_xlnm._FilterDatabase" localSheetId="21" hidden="1">'4-3曲靖市沾益区区本级社会保险基金收入预算情况表'!$A$3:$D$39</definedName>
    <definedName name="_xlnm._FilterDatabase" localSheetId="22" hidden="1">'4-4曲靖市沾益区区本级社会保险基金支出预算情况表'!$A$3:$E$23</definedName>
    <definedName name="_lst_r_地方财政预算表2015年全省汇总_10_科目编码名称">[2]_ESList!$A$1:$A$27</definedName>
    <definedName name="_xlnm.Print_Area" localSheetId="0">'1-1曲靖市沾益区一般公共预算收入情况表'!$B$1:$E$40</definedName>
    <definedName name="_xlnm.Print_Area" localSheetId="1">'1-2曲靖市沾益区一般公共预算支出情况表'!$B$1:$E$38</definedName>
    <definedName name="_xlnm.Print_Area" localSheetId="2">'1-3曲靖市沾益区区本级一般公共预算收入情况表'!$B$1:$E$40</definedName>
    <definedName name="_xlnm.Print_Area" localSheetId="3">'1-4曲靖市沾益区区本级一般公共预算支出情况表（公开到项级）'!$B$1:$E$1355</definedName>
    <definedName name="_xlnm.Print_Area" localSheetId="5">'1-6一般公共预算支出表（州、市对下转移支付项目）'!$A$1:$B$42</definedName>
    <definedName name="_xlnm.Print_Area" localSheetId="6">'1-7曲靖市沾益区分地区税收返还和转移支付预算表'!$A$1:$D$11</definedName>
    <definedName name="_xlnm.Print_Area" localSheetId="8">'2-1曲靖市沾益区政府性基金预算收入情况表'!$B$1:$E$38</definedName>
    <definedName name="_xlnm.Print_Area" localSheetId="9">'2-2曲靖市沾益区政府性基金预算支出情况表'!$B$1:$E$269</definedName>
    <definedName name="_xlnm.Print_Area" localSheetId="10">'2-3曲靖市沾益区区本级政府性基金预算收入情况表'!$B$1:$E$37</definedName>
    <definedName name="_xlnm.Print_Area" localSheetId="11">'2-4曲靖市沾益区区本级政府性基金预算支出情况表（公开到项级）'!$B$1:$E$271</definedName>
    <definedName name="_xlnm.Print_Area" localSheetId="12">'2-5本级政府性基金支出表（州、市对下转移支付）'!$A$1:$D$15</definedName>
    <definedName name="_xlnm.Print_Titles" localSheetId="0">'1-1曲靖市沾益区一般公共预算收入情况表'!$2:$4</definedName>
    <definedName name="_xlnm.Print_Titles" localSheetId="1">'1-2曲靖市沾益区一般公共预算支出情况表'!$1:$3</definedName>
    <definedName name="_xlnm.Print_Titles" localSheetId="2">'1-3曲靖市沾益区区本级一般公共预算收入情况表'!$1:$3</definedName>
    <definedName name="_xlnm.Print_Titles" localSheetId="3">'1-4曲靖市沾益区区本级一般公共预算支出情况表（公开到项级）'!$1:$3</definedName>
    <definedName name="_xlnm.Print_Titles" localSheetId="5">'1-6一般公共预算支出表（州、市对下转移支付项目）'!$1:$3</definedName>
    <definedName name="_xlnm.Print_Titles" localSheetId="6">'1-7曲靖市沾益区分地区税收返还和转移支付预算表'!$1:$3</definedName>
    <definedName name="_xlnm.Print_Titles" localSheetId="8">'2-1曲靖市沾益区政府性基金预算收入情况表'!$1:$3</definedName>
    <definedName name="_xlnm.Print_Titles" localSheetId="9">'2-2曲靖市沾益区政府性基金预算支出情况表'!$1:$3</definedName>
    <definedName name="_xlnm.Print_Titles" localSheetId="10">'2-3曲靖市沾益区区本级政府性基金预算收入情况表'!$1:$3</definedName>
    <definedName name="_xlnm.Print_Titles" localSheetId="11">'2-4曲靖市沾益区区本级政府性基金预算支出情况表（公开到项级）'!$1:$3</definedName>
    <definedName name="_xlnm.Print_Titles" localSheetId="12">'2-5本级政府性基金支出表（州、市对下转移支付）'!$1:$3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'3-1曲靖市沾益区国有资本经营收入预算情况表'!$A$1:$D$41</definedName>
    <definedName name="_xlnm.Print_Titles" localSheetId="13">'3-1曲靖市沾益区国有资本经营收入预算情况表'!$1:$3</definedName>
    <definedName name="专项收入年初预算数" localSheetId="13">#REF!</definedName>
    <definedName name="专项收入全年预计数" localSheetId="13">#REF!</definedName>
    <definedName name="_xlnm.Print_Area" localSheetId="14">'3-2曲靖市沾益区国有资本经营支出预算情况表'!$A$1:$D$28</definedName>
    <definedName name="_xlnm.Print_Titles" localSheetId="14">'3-2曲靖市沾益区国有资本经营支出预算情况表'!$1:$3</definedName>
    <definedName name="专项收入年初预算数" localSheetId="14">#REF!</definedName>
    <definedName name="专项收入全年预计数" localSheetId="14">#REF!</definedName>
    <definedName name="_xlnm.Print_Area" localSheetId="15">'3-3曲靖市沾益区区本级国有资本经营收入预算情况表'!$A$1:$D$35</definedName>
    <definedName name="_xlnm.Print_Titles" localSheetId="15">'3-3曲靖市沾益区区本级国有资本经营收入预算情况表'!$1:$3</definedName>
    <definedName name="专项收入年初预算数" localSheetId="15">#REF!</definedName>
    <definedName name="专项收入全年预计数" localSheetId="15">#REF!</definedName>
    <definedName name="_xlnm.Print_Area" localSheetId="16">'3-4曲靖市沾益区本级国有资本经营支出预算情况表（公开到项级）'!$A$1:$D$22</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'4-1曲靖市沾益区社会保险基金收入预算情况表'!$A$1:$D$39</definedName>
    <definedName name="_xlnm.Print_Titles" localSheetId="19">'4-1曲靖市沾益区社会保险基金收入预算情况表'!$1:$3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'4-2曲靖市沾益区社会保险基金支出预算情况表'!$A$1:$D$23</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'4-3曲靖市沾益区区本级社会保险基金收入预算情况表'!$A$1:$D$39</definedName>
    <definedName name="_xlnm.Print_Titles" localSheetId="21">'4-3曲靖市沾益区区本级社会保险基金收入预算情况表'!$1:$3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'4-4曲靖市沾益区区本级社会保险基金支出预算情况表'!$A$1:$D$23</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'1-5曲靖市沾益区本级一般公共预算基本支出情况表（公开到款级）'!$A$1:$B$33</definedName>
    <definedName name="_xlnm.Print_Titles" localSheetId="4">'1-5曲靖市沾益区本级一般公共预算基本支出情况表（公开到款级）'!$1:$3</definedName>
    <definedName name="_xlnm.Print_Area" localSheetId="17">'3-5 曲靖市沾益区本级国有资本经营预算转移支付表 （分地区）'!$A$1:$B$7</definedName>
    <definedName name="_xlnm.Print_Area" localSheetId="18">'3-6 曲靖市沾益区本级国有资本经营预算转移支付表（分项目）'!$A$1:$B$7</definedName>
    <definedName name="_xlnm._FilterDatabase" localSheetId="12" hidden="1">'2-5本级政府性基金支出表（州、市对下转移支付）'!$A$3:$D$18</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<sst xmlns="http://schemas.openxmlformats.org/spreadsheetml/2006/main" count="5254" uniqueCount="3538">
  <si>
    <t>附件1</t>
  </si>
  <si>
    <t>1-1  2023年曲靖市沾益区一般公共预算收入情况表</t>
  </si>
  <si>
    <t>单位：万元</t>
  </si>
  <si>
    <t>科目编码</t>
  </si>
  <si>
    <t>项目</t>
  </si>
  <si>
    <t>2022年执行数</t>
  </si>
  <si>
    <t>2023年预算数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</si>
  <si>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</si>
  <si>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</si>
  <si>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</si>
  <si>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</si>
  <si>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</si>
  <si>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</si>
  <si>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</si>
  <si>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</si>
  <si>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</si>
  <si>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</si>
  <si>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</si>
  <si>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</si>
  <si>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</si>
  <si>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</si>
  <si>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</si>
  <si>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</si>
  <si>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</si>
  <si>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</si>
  <si>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</si>
  <si>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</si>
  <si>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</si>
  <si>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</si>
  <si>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</si>
  <si>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</si>
  <si>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</si>
  <si>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</si>
  <si>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</si>
  <si>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</si>
  <si>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</si>
  <si>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</si>
  <si>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</si>
  <si>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</si>
  <si>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</si>
  <si>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</si>
  <si>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</si>
  <si>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</si>
  <si>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</si>
  <si>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</si>
  <si>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</si>
  <si>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</si>
  <si>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</si>
  <si>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</si>
  <si>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</si>
  <si>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</si>
  <si>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</si>
  <si>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</si>
  <si>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</si>
  <si>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</si>
  <si>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</si>
  <si>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</si>
  <si>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</si>
  <si>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</si>
  <si>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</si>
  <si>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</si>
  <si>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</si>
  <si>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</si>
  <si>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</si>
  <si>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</si>
  <si>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</si>
  <si>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</si>
  <si>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</si>
  <si>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2023年曲靖市沾益区一般公共预算支出情况表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</si>
  <si>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</si>
  <si>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</si>
  <si>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</si>
  <si>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</si>
  <si>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</si>
  <si>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</si>
  <si>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</si>
  <si>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</si>
  <si>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</si>
  <si>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</si>
  <si>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</si>
  <si>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</si>
  <si>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</si>
  <si>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</si>
  <si>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</si>
  <si>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</si>
  <si>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</si>
  <si>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</si>
  <si>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</si>
  <si>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</si>
  <si>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</si>
  <si>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</si>
  <si>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</si>
  <si>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</si>
  <si>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</si>
  <si>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</si>
  <si>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</si>
  <si>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</si>
  <si>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</si>
  <si>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</si>
  <si>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</si>
  <si>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</si>
  <si>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</si>
  <si>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</si>
  <si>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</si>
  <si>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</si>
  <si>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</si>
  <si>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</si>
  <si>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</si>
  <si>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</si>
  <si>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</si>
  <si>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</si>
  <si>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</si>
  <si>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</si>
  <si>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</si>
  <si>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</si>
  <si>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</si>
  <si>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</si>
  <si>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</si>
  <si>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</si>
  <si>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</si>
  <si>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</si>
  <si>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</si>
  <si>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</si>
  <si>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</si>
  <si>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</si>
  <si>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</si>
  <si>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</si>
  <si>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</si>
  <si>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2023年曲靖市沾益区区本级一般公共预算收入情况表</t>
  </si>
  <si>
    <t>2022年预算数</t>
  </si>
  <si>
    <t>比上年预算数增长%</t>
  </si>
  <si>
    <r>
      <rPr>
        <sz val="14"/>
        <rFont val="宋体"/>
        <charset val="134"/>
      </rPr>
      <t>10199</t>
    </r>
  </si>
  <si>
    <t>区本级一般公共预算收入</t>
  </si>
  <si>
    <t xml:space="preserve">   上解收入</t>
  </si>
  <si>
    <t>1-4 2023年曲靖市沾益区区本级一般公共预算支出情况表</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</si>
  <si>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</si>
  <si>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</si>
  <si>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</si>
  <si>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</si>
  <si>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</si>
  <si>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</si>
  <si>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</si>
  <si>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</si>
  <si>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</si>
  <si>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</si>
  <si>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</si>
  <si>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</si>
  <si>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</si>
  <si>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</si>
  <si>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</si>
  <si>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</si>
  <si>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</si>
  <si>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</si>
  <si>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</si>
  <si>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</si>
  <si>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</si>
  <si>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</si>
  <si>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</si>
  <si>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</si>
  <si>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</si>
  <si>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</si>
  <si>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</si>
  <si>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</si>
  <si>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</si>
  <si>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</si>
  <si>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</si>
  <si>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</si>
  <si>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</si>
  <si>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</si>
  <si>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</si>
  <si>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</si>
  <si>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</si>
  <si>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</si>
  <si>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</si>
  <si>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</si>
  <si>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</si>
  <si>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</si>
  <si>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</si>
  <si>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</si>
  <si>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</si>
  <si>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</si>
  <si>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</si>
  <si>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</si>
  <si>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</si>
  <si>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</si>
  <si>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</si>
  <si>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</si>
  <si>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</si>
  <si>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</si>
  <si>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</si>
  <si>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</si>
  <si>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</si>
  <si>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</si>
  <si>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</si>
  <si>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</si>
  <si>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</si>
  <si>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</si>
  <si>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</si>
  <si>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</si>
  <si>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</si>
  <si>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</si>
  <si>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</si>
  <si>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</si>
  <si>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</si>
  <si>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</si>
  <si>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</si>
  <si>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</si>
  <si>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</si>
  <si>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</si>
  <si>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</si>
  <si>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</si>
  <si>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</si>
  <si>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</si>
  <si>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</si>
  <si>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</si>
  <si>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</si>
  <si>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</si>
  <si>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</si>
  <si>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</si>
  <si>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</si>
  <si>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</si>
  <si>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</si>
  <si>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</si>
  <si>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</si>
  <si>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</si>
  <si>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</si>
  <si>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</si>
  <si>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</si>
  <si>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</si>
  <si>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</si>
  <si>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</si>
  <si>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</si>
  <si>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</si>
  <si>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</si>
  <si>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</si>
  <si>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</si>
  <si>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</si>
  <si>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</si>
  <si>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</si>
  <si>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</si>
  <si>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</si>
  <si>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</si>
  <si>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</si>
  <si>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</si>
  <si>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</si>
  <si>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</si>
  <si>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</si>
  <si>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</si>
  <si>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</si>
  <si>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</si>
  <si>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</si>
  <si>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</si>
  <si>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</si>
  <si>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</si>
  <si>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</si>
  <si>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</si>
  <si>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</si>
  <si>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</si>
  <si>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</si>
  <si>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</si>
  <si>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</si>
  <si>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</si>
  <si>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</si>
  <si>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</si>
  <si>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</si>
  <si>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</si>
  <si>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</si>
  <si>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</si>
  <si>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</si>
  <si>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</si>
  <si>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</si>
  <si>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</si>
  <si>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</si>
  <si>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</si>
  <si>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</si>
  <si>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</si>
  <si>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</si>
  <si>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</si>
  <si>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</si>
  <si>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</si>
  <si>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</si>
  <si>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</si>
  <si>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</si>
  <si>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</si>
  <si>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</si>
  <si>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</si>
  <si>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</si>
  <si>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</si>
  <si>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</si>
  <si>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</si>
  <si>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</si>
  <si>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</si>
  <si>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</si>
  <si>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</si>
  <si>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</si>
  <si>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</si>
  <si>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</si>
  <si>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</si>
  <si>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</si>
  <si>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</si>
  <si>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</si>
  <si>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</si>
  <si>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</si>
  <si>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</si>
  <si>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</si>
  <si>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</si>
  <si>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</si>
  <si>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</si>
  <si>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</si>
  <si>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</si>
  <si>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</si>
  <si>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</si>
  <si>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</si>
  <si>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</si>
  <si>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</si>
  <si>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</si>
  <si>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</si>
  <si>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</si>
  <si>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</si>
  <si>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</si>
  <si>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</si>
  <si>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</si>
  <si>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</si>
  <si>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</si>
  <si>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</si>
  <si>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</si>
  <si>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</si>
  <si>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</si>
  <si>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</si>
  <si>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</si>
  <si>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</si>
  <si>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</si>
  <si>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</si>
  <si>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</si>
  <si>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</si>
  <si>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</si>
  <si>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</si>
  <si>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</si>
  <si>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</si>
  <si>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</si>
  <si>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</si>
  <si>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</si>
  <si>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</si>
  <si>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</si>
  <si>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</si>
  <si>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</si>
  <si>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</si>
  <si>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</si>
  <si>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</si>
  <si>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</si>
  <si>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</si>
  <si>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</si>
  <si>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</si>
  <si>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</si>
  <si>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</si>
  <si>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</si>
  <si>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</si>
  <si>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</si>
  <si>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</si>
  <si>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</si>
  <si>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</si>
  <si>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</si>
  <si>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</si>
  <si>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</si>
  <si>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</si>
  <si>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</si>
  <si>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</si>
  <si>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</si>
  <si>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</si>
  <si>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</si>
  <si>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</si>
  <si>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</si>
  <si>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</si>
  <si>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</si>
  <si>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</si>
  <si>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</si>
  <si>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</si>
  <si>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</si>
  <si>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</si>
  <si>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</si>
  <si>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</si>
  <si>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</si>
  <si>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</si>
  <si>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</si>
  <si>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</si>
  <si>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</si>
  <si>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</si>
  <si>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</si>
  <si>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</si>
  <si>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</si>
  <si>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</si>
  <si>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</si>
  <si>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</si>
  <si>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</si>
  <si>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</si>
  <si>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</si>
  <si>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</si>
  <si>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</si>
  <si>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</si>
  <si>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</si>
  <si>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</si>
  <si>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</si>
  <si>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</si>
  <si>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</si>
  <si>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</si>
  <si>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</si>
  <si>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</si>
  <si>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</si>
  <si>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</si>
  <si>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</si>
  <si>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</si>
  <si>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</si>
  <si>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</si>
  <si>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</si>
  <si>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</si>
  <si>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</si>
  <si>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</si>
  <si>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</si>
  <si>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</si>
  <si>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</si>
  <si>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</si>
  <si>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</si>
  <si>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</si>
  <si>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</si>
  <si>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</si>
  <si>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</si>
  <si>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</si>
  <si>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</si>
  <si>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</si>
  <si>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</si>
  <si>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</si>
  <si>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</si>
  <si>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</si>
  <si>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</si>
  <si>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</si>
  <si>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</si>
  <si>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</si>
  <si>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</si>
  <si>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</si>
  <si>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</si>
  <si>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</si>
  <si>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</si>
  <si>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</si>
  <si>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</si>
  <si>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</si>
  <si>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</si>
  <si>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</si>
  <si>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</si>
  <si>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</si>
  <si>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</si>
  <si>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</si>
  <si>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</si>
  <si>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</si>
  <si>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</si>
  <si>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</si>
  <si>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</si>
  <si>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</si>
  <si>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</si>
  <si>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</si>
  <si>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</si>
  <si>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</si>
  <si>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</si>
  <si>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</si>
  <si>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</si>
  <si>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</si>
  <si>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</si>
  <si>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</si>
  <si>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</si>
  <si>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</si>
  <si>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</si>
  <si>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</si>
  <si>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</si>
  <si>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</si>
  <si>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</si>
  <si>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</si>
  <si>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</si>
  <si>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</si>
  <si>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</si>
  <si>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</si>
  <si>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</si>
  <si>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</si>
  <si>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</si>
  <si>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</si>
  <si>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</si>
  <si>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</si>
  <si>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</si>
  <si>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</si>
  <si>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</si>
  <si>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</si>
  <si>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</si>
  <si>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</si>
  <si>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</si>
  <si>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</si>
  <si>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</si>
  <si>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</si>
  <si>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</si>
  <si>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</si>
  <si>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</si>
  <si>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</si>
  <si>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</si>
  <si>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</si>
  <si>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</si>
  <si>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</si>
  <si>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</si>
  <si>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</si>
  <si>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</si>
  <si>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</si>
  <si>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</si>
  <si>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</si>
  <si>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</si>
  <si>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</si>
  <si>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</si>
  <si>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</si>
  <si>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</si>
  <si>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</si>
  <si>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</si>
  <si>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</si>
  <si>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</si>
  <si>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</si>
  <si>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</si>
  <si>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</si>
  <si>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</si>
  <si>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</si>
  <si>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</si>
  <si>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</si>
  <si>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</si>
  <si>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</si>
  <si>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</si>
  <si>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</si>
  <si>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</si>
  <si>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</si>
  <si>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</si>
  <si>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</si>
  <si>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</si>
  <si>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</si>
  <si>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</si>
  <si>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</si>
  <si>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</si>
  <si>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</si>
  <si>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</si>
  <si>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</si>
  <si>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</si>
  <si>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</si>
  <si>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</si>
  <si>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</si>
  <si>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</si>
  <si>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</si>
  <si>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</si>
  <si>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</si>
  <si>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</si>
  <si>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</si>
  <si>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</si>
  <si>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</si>
  <si>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</si>
  <si>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</si>
  <si>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</si>
  <si>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</si>
  <si>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</si>
  <si>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</si>
  <si>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</si>
  <si>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</si>
  <si>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</si>
  <si>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</si>
  <si>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</si>
  <si>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</si>
  <si>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</si>
  <si>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</si>
  <si>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</si>
  <si>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</si>
  <si>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</si>
  <si>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</si>
  <si>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</si>
  <si>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</si>
  <si>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</si>
  <si>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</si>
  <si>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</si>
  <si>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</si>
  <si>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</si>
  <si>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</si>
  <si>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</si>
  <si>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</si>
  <si>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</si>
  <si>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</si>
  <si>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</si>
  <si>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</si>
  <si>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</si>
  <si>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</si>
  <si>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</si>
  <si>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</si>
  <si>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</si>
  <si>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</si>
  <si>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</si>
  <si>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</si>
  <si>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</si>
  <si>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</si>
  <si>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</si>
  <si>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</si>
  <si>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</si>
  <si>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</si>
  <si>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</si>
  <si>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</si>
  <si>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</si>
  <si>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</si>
  <si>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</si>
  <si>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</si>
  <si>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</si>
  <si>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</si>
  <si>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</si>
  <si>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</si>
  <si>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</si>
  <si>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</si>
  <si>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</si>
  <si>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</si>
  <si>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</si>
  <si>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</si>
  <si>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</si>
  <si>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</si>
  <si>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</si>
  <si>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</si>
  <si>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</si>
  <si>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</si>
  <si>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</si>
  <si>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</si>
  <si>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</si>
  <si>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</si>
  <si>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</si>
  <si>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</si>
  <si>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</si>
  <si>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</si>
  <si>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</si>
  <si>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</si>
  <si>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</si>
  <si>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</si>
  <si>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</si>
  <si>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</si>
  <si>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</si>
  <si>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</si>
  <si>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</si>
  <si>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</si>
  <si>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</si>
  <si>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</si>
  <si>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</si>
  <si>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</si>
  <si>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</si>
  <si>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</si>
  <si>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</si>
  <si>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</si>
  <si>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</si>
  <si>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</si>
  <si>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</si>
  <si>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</si>
  <si>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</si>
  <si>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</si>
  <si>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</si>
  <si>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</si>
  <si>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</si>
  <si>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</si>
  <si>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</si>
  <si>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</si>
  <si>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</si>
  <si>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</si>
  <si>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</si>
  <si>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</si>
  <si>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</si>
  <si>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</si>
  <si>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</si>
  <si>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</si>
  <si>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</si>
  <si>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</si>
  <si>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</si>
  <si>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</si>
  <si>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</si>
  <si>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</si>
  <si>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</si>
  <si>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</si>
  <si>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</si>
  <si>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</si>
  <si>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</si>
  <si>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</si>
  <si>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</si>
  <si>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</si>
  <si>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</si>
  <si>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</si>
  <si>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</si>
  <si>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</si>
  <si>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</si>
  <si>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</si>
  <si>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</si>
  <si>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</si>
  <si>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</si>
  <si>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</si>
  <si>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</si>
  <si>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</si>
  <si>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</si>
  <si>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</si>
  <si>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</si>
  <si>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</si>
  <si>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</si>
  <si>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</si>
  <si>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</si>
  <si>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</si>
  <si>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</si>
  <si>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</si>
  <si>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</si>
  <si>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</si>
  <si>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</si>
  <si>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</si>
  <si>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</si>
  <si>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</si>
  <si>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</si>
  <si>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</si>
  <si>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</si>
  <si>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</si>
  <si>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</si>
  <si>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</si>
  <si>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</si>
  <si>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</si>
  <si>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</si>
  <si>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</si>
  <si>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</si>
  <si>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</si>
  <si>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</si>
  <si>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</si>
  <si>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</si>
  <si>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</si>
  <si>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</si>
  <si>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</si>
  <si>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</si>
  <si>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</si>
  <si>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</si>
  <si>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</si>
  <si>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</si>
  <si>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</si>
  <si>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</si>
  <si>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</si>
  <si>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</si>
  <si>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</si>
  <si>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</si>
  <si>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</si>
  <si>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</si>
  <si>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</si>
  <si>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</si>
  <si>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</si>
  <si>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</si>
  <si>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</si>
  <si>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</si>
  <si>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</si>
  <si>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</si>
  <si>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</si>
  <si>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</si>
  <si>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</si>
  <si>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</si>
  <si>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</si>
  <si>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</si>
  <si>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</si>
  <si>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</si>
  <si>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</si>
  <si>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</si>
  <si>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</si>
  <si>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</si>
  <si>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</si>
  <si>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</si>
  <si>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</si>
  <si>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</si>
  <si>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</si>
  <si>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</si>
  <si>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</si>
  <si>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</si>
  <si>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</si>
  <si>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</si>
  <si>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</si>
  <si>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</si>
  <si>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</si>
  <si>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</si>
  <si>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</si>
  <si>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</si>
  <si>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</si>
  <si>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</si>
  <si>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</si>
  <si>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</si>
  <si>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</si>
  <si>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</si>
  <si>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</si>
  <si>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</si>
  <si>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</si>
  <si>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</si>
  <si>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</si>
  <si>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</si>
  <si>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</si>
  <si>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</si>
  <si>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</si>
  <si>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</si>
  <si>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</si>
  <si>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</si>
  <si>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</si>
  <si>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</si>
  <si>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</si>
  <si>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</si>
  <si>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</si>
  <si>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</si>
  <si>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</si>
  <si>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</si>
  <si>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</si>
  <si>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</si>
  <si>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</si>
  <si>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</si>
  <si>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</si>
  <si>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</si>
  <si>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</si>
  <si>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</si>
  <si>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</si>
  <si>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</si>
  <si>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</si>
  <si>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</si>
  <si>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</si>
  <si>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</si>
  <si>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</si>
  <si>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</si>
  <si>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</si>
  <si>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</si>
  <si>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</si>
  <si>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</si>
  <si>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</si>
  <si>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</si>
  <si>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</si>
  <si>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</si>
  <si>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</si>
  <si>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</si>
  <si>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</si>
  <si>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</si>
  <si>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</si>
  <si>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</si>
  <si>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</si>
  <si>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</si>
  <si>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</si>
  <si>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</si>
  <si>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</si>
  <si>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</si>
  <si>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</si>
  <si>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</si>
  <si>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</si>
  <si>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</si>
  <si>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</si>
  <si>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</si>
  <si>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</si>
  <si>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</si>
  <si>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</si>
  <si>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</si>
  <si>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</si>
  <si>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</si>
  <si>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</si>
  <si>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</si>
  <si>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</si>
  <si>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</si>
  <si>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</si>
  <si>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</si>
  <si>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</si>
  <si>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</si>
  <si>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</si>
  <si>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</si>
  <si>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</si>
  <si>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</si>
  <si>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</si>
  <si>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</si>
  <si>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</si>
  <si>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</si>
  <si>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</si>
  <si>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</si>
  <si>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</si>
  <si>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</si>
  <si>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</si>
  <si>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</si>
  <si>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</si>
  <si>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</si>
  <si>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</si>
  <si>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</si>
  <si>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</si>
  <si>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</si>
  <si>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</si>
  <si>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</si>
  <si>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</si>
  <si>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</si>
  <si>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</si>
  <si>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</si>
  <si>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</si>
  <si>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</si>
  <si>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</si>
  <si>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</si>
  <si>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</si>
  <si>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</si>
  <si>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</si>
  <si>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</si>
  <si>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</si>
  <si>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</si>
  <si>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</si>
  <si>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</si>
  <si>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</si>
  <si>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</si>
  <si>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</si>
  <si>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</si>
  <si>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</si>
  <si>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</si>
  <si>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</si>
  <si>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</si>
  <si>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</si>
  <si>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</si>
  <si>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</si>
  <si>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</si>
  <si>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</si>
  <si>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</si>
  <si>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</si>
  <si>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</si>
  <si>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</si>
  <si>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</si>
  <si>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</si>
  <si>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</si>
  <si>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</si>
  <si>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</si>
  <si>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</si>
  <si>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</si>
  <si>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</si>
  <si>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</si>
  <si>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</si>
  <si>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</si>
  <si>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</si>
  <si>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</si>
  <si>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</si>
  <si>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</si>
  <si>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</si>
  <si>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</si>
  <si>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</si>
  <si>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</si>
  <si>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</si>
  <si>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</si>
  <si>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</si>
  <si>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</si>
  <si>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</si>
  <si>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</si>
  <si>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</si>
  <si>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</si>
  <si>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</si>
  <si>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</si>
  <si>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</si>
  <si>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</si>
  <si>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</si>
  <si>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</si>
  <si>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</si>
  <si>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</si>
  <si>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</si>
  <si>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</si>
  <si>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</si>
  <si>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</si>
  <si>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</si>
  <si>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</si>
  <si>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</si>
  <si>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</si>
  <si>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</si>
  <si>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</si>
  <si>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</si>
  <si>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</si>
  <si>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</si>
  <si>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</si>
  <si>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</si>
  <si>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</si>
  <si>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</si>
  <si>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</si>
  <si>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</si>
  <si>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</si>
  <si>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</si>
  <si>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</si>
  <si>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</si>
  <si>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</si>
  <si>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</si>
  <si>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</si>
  <si>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</si>
  <si>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</si>
  <si>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</si>
  <si>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</si>
  <si>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</si>
  <si>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</si>
  <si>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</si>
  <si>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</si>
  <si>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</si>
  <si>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</si>
  <si>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</si>
  <si>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</si>
  <si>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</si>
  <si>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</si>
  <si>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</si>
  <si>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</si>
  <si>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</si>
  <si>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</si>
  <si>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</si>
  <si>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</si>
  <si>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</si>
  <si>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</si>
  <si>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</si>
  <si>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</si>
  <si>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</si>
  <si>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</si>
  <si>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</si>
  <si>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</si>
  <si>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</si>
  <si>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</si>
  <si>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</si>
  <si>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</si>
  <si>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</si>
  <si>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</si>
  <si>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</si>
  <si>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</si>
  <si>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</si>
  <si>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</si>
  <si>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</si>
  <si>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</si>
  <si>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</si>
  <si>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</si>
  <si>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</si>
  <si>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</si>
  <si>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</si>
  <si>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</si>
  <si>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</si>
  <si>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</si>
  <si>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</si>
  <si>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</si>
  <si>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</si>
  <si>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</si>
  <si>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</si>
  <si>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</si>
  <si>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</si>
  <si>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</si>
  <si>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</si>
  <si>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</si>
  <si>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</si>
  <si>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</si>
  <si>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</si>
  <si>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</si>
  <si>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</si>
  <si>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</si>
  <si>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</si>
  <si>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</si>
  <si>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</si>
  <si>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</si>
  <si>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</si>
  <si>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</si>
  <si>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</si>
  <si>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</si>
  <si>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</si>
  <si>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</si>
  <si>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</si>
  <si>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</si>
  <si>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</si>
  <si>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</si>
  <si>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</si>
  <si>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</si>
  <si>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</si>
  <si>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</si>
  <si>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</si>
  <si>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</si>
  <si>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</si>
  <si>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</si>
  <si>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</si>
  <si>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</si>
  <si>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</si>
  <si>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</si>
  <si>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</si>
  <si>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</si>
  <si>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</si>
  <si>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</si>
  <si>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</si>
  <si>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</si>
  <si>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</si>
  <si>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</si>
  <si>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</si>
  <si>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</si>
  <si>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</si>
  <si>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</si>
  <si>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</si>
  <si>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</si>
  <si>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</si>
  <si>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</si>
  <si>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</si>
  <si>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</si>
  <si>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</si>
  <si>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</si>
  <si>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</si>
  <si>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</si>
  <si>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</si>
  <si>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</si>
  <si>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</si>
  <si>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</si>
  <si>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</si>
  <si>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</si>
  <si>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</si>
  <si>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</si>
  <si>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</si>
  <si>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</si>
  <si>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</si>
  <si>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</si>
  <si>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</si>
  <si>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</si>
  <si>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</si>
  <si>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</si>
  <si>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</si>
  <si>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</si>
  <si>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</si>
  <si>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</si>
  <si>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</si>
  <si>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</si>
  <si>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</si>
  <si>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</si>
  <si>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</si>
  <si>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</si>
  <si>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</si>
  <si>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</si>
  <si>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</si>
  <si>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</si>
  <si>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</si>
  <si>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</si>
  <si>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</si>
  <si>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</si>
  <si>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</si>
  <si>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</si>
  <si>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</si>
  <si>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</si>
  <si>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</si>
  <si>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</si>
  <si>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</si>
  <si>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</si>
  <si>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</si>
  <si>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</si>
  <si>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</si>
  <si>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</si>
  <si>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</si>
  <si>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</si>
  <si>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</si>
  <si>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</si>
  <si>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</si>
  <si>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</si>
  <si>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</si>
  <si>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</si>
  <si>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</si>
  <si>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</si>
  <si>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</si>
  <si>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</si>
  <si>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</si>
  <si>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</si>
  <si>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</si>
  <si>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</si>
  <si>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</si>
  <si>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</si>
  <si>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</si>
  <si>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</si>
  <si>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</si>
  <si>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</si>
  <si>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</si>
  <si>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</si>
  <si>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</si>
  <si>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</si>
  <si>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</si>
  <si>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</si>
  <si>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</si>
  <si>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</si>
  <si>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</si>
  <si>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</si>
  <si>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</si>
  <si>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</si>
  <si>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</si>
  <si>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</si>
  <si>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</si>
  <si>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</si>
  <si>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</si>
  <si>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</si>
  <si>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</si>
  <si>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</si>
  <si>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</si>
  <si>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</si>
  <si>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</si>
  <si>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</si>
  <si>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</si>
  <si>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</si>
  <si>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</si>
  <si>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</si>
  <si>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</si>
  <si>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</si>
  <si>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</si>
  <si>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</si>
  <si>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</si>
  <si>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</si>
  <si>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</si>
  <si>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</si>
  <si>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</si>
  <si>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</si>
  <si>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</si>
  <si>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</si>
  <si>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</si>
  <si>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</si>
  <si>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</si>
  <si>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</si>
  <si>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</si>
  <si>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</si>
  <si>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</si>
  <si>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</si>
  <si>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</si>
  <si>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</si>
  <si>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</si>
  <si>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</si>
  <si>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</si>
  <si>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</si>
  <si>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</si>
  <si>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</si>
  <si>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</si>
  <si>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</si>
  <si>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</si>
  <si>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</si>
  <si>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</si>
  <si>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</si>
  <si>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</si>
  <si>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</si>
  <si>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</si>
  <si>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</si>
  <si>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</si>
  <si>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</si>
  <si>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</si>
  <si>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</si>
  <si>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</si>
  <si>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</si>
  <si>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</si>
  <si>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</si>
  <si>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</si>
  <si>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</si>
  <si>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</si>
  <si>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</si>
  <si>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</si>
  <si>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</si>
  <si>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</si>
  <si>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</si>
  <si>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</si>
  <si>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</si>
  <si>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</si>
  <si>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</si>
  <si>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</si>
  <si>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</si>
  <si>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</si>
  <si>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</si>
  <si>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</si>
  <si>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</si>
  <si>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</si>
  <si>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</si>
  <si>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</si>
  <si>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</si>
  <si>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</si>
  <si>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</si>
  <si>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</si>
  <si>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</si>
  <si>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</si>
  <si>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</si>
  <si>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</si>
  <si>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</si>
  <si>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</si>
  <si>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</si>
  <si>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</si>
  <si>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</si>
  <si>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</si>
  <si>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</si>
  <si>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</si>
  <si>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</si>
  <si>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</si>
  <si>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</si>
  <si>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</si>
  <si>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</si>
  <si>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</si>
  <si>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</si>
  <si>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</si>
  <si>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</si>
  <si>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</si>
  <si>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</si>
  <si>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</si>
  <si>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</si>
  <si>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</si>
  <si>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</si>
  <si>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</si>
  <si>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</si>
  <si>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</si>
  <si>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</si>
  <si>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</si>
  <si>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</si>
  <si>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</si>
  <si>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</si>
  <si>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</si>
  <si>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</si>
  <si>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</si>
  <si>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</si>
  <si>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</si>
  <si>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</si>
  <si>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</si>
  <si>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</si>
  <si>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</si>
  <si>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</si>
  <si>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</si>
  <si>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</si>
  <si>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</si>
  <si>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</si>
  <si>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</si>
  <si>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</si>
  <si>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</si>
  <si>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</si>
  <si>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</si>
  <si>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</si>
  <si>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</si>
  <si>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</si>
  <si>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</si>
  <si>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</si>
  <si>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</si>
  <si>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</si>
  <si>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</si>
  <si>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</si>
  <si>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</si>
  <si>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</si>
  <si>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</si>
  <si>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</si>
  <si>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</si>
  <si>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</si>
  <si>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</si>
  <si>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</si>
  <si>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</si>
  <si>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</si>
  <si>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</si>
  <si>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</si>
  <si>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</si>
  <si>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</si>
  <si>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</si>
  <si>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</si>
  <si>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</si>
  <si>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</si>
  <si>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</si>
  <si>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</si>
  <si>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</si>
  <si>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</si>
  <si>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</si>
  <si>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</si>
  <si>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</si>
  <si>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</si>
  <si>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</si>
  <si>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</si>
  <si>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</si>
  <si>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</si>
  <si>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</si>
  <si>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</si>
  <si>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</si>
  <si>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</si>
  <si>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</si>
  <si>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</si>
  <si>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</si>
  <si>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</si>
  <si>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</si>
  <si>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</si>
  <si>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</si>
  <si>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</si>
  <si>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</si>
  <si>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</si>
  <si>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</si>
  <si>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</si>
  <si>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</si>
  <si>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</si>
  <si>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</si>
  <si>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</si>
  <si>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</si>
  <si>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</si>
  <si>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</si>
  <si>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</si>
  <si>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</si>
  <si>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</si>
  <si>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</si>
  <si>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</si>
  <si>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</si>
  <si>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</si>
  <si>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</si>
  <si>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</si>
  <si>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</si>
  <si>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</si>
  <si>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</si>
  <si>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</si>
  <si>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</si>
  <si>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</si>
  <si>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</si>
  <si>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</si>
  <si>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</si>
  <si>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</si>
  <si>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</si>
  <si>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</si>
  <si>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</si>
  <si>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</si>
  <si>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</si>
  <si>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</si>
  <si>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</si>
  <si>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</si>
  <si>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</si>
  <si>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</si>
  <si>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</si>
  <si>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</si>
  <si>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</si>
  <si>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</si>
  <si>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</si>
  <si>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</si>
  <si>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</si>
  <si>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</si>
  <si>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</si>
  <si>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</si>
  <si>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</si>
  <si>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</si>
  <si>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</si>
  <si>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</si>
  <si>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</si>
  <si>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</si>
  <si>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</si>
  <si>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</si>
  <si>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</si>
  <si>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</si>
  <si>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</si>
  <si>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</si>
  <si>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</si>
  <si>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</si>
  <si>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</si>
  <si>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</si>
  <si>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</si>
  <si>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</si>
  <si>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</si>
  <si>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</si>
  <si>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</si>
  <si>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</si>
  <si>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</si>
  <si>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</si>
  <si>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</si>
  <si>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</si>
  <si>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</si>
  <si>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</si>
  <si>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</si>
  <si>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</si>
  <si>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</si>
  <si>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</si>
  <si>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</si>
  <si>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</si>
  <si>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</si>
  <si>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</si>
  <si>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</si>
  <si>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</si>
  <si>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</si>
  <si>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</si>
  <si>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</si>
  <si>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</si>
  <si>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</si>
  <si>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</si>
  <si>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</si>
  <si>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</si>
  <si>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</si>
  <si>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</si>
  <si>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</si>
  <si>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</si>
  <si>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</si>
  <si>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</si>
  <si>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</si>
  <si>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</si>
  <si>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</si>
  <si>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</si>
  <si>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</si>
  <si>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</si>
  <si>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</si>
  <si>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</si>
  <si>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</si>
  <si>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</si>
  <si>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</si>
  <si>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</si>
  <si>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</si>
  <si>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</si>
  <si>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</si>
  <si>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</si>
  <si>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</si>
  <si>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</si>
  <si>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</si>
  <si>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</si>
  <si>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</si>
  <si>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</si>
  <si>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</si>
  <si>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</si>
  <si>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</si>
  <si>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</si>
  <si>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</si>
  <si>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</si>
  <si>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</si>
  <si>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</si>
  <si>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</si>
  <si>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</si>
  <si>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</si>
  <si>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</si>
  <si>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</si>
  <si>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</si>
  <si>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</si>
  <si>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</si>
  <si>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</si>
  <si>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</si>
  <si>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</si>
  <si>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</si>
  <si>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</si>
  <si>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</si>
  <si>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</si>
  <si>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</si>
  <si>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</si>
  <si>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</si>
  <si>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</si>
  <si>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</si>
  <si>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</si>
  <si>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</si>
  <si>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</si>
  <si>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</si>
  <si>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</si>
  <si>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</si>
  <si>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</si>
  <si>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</si>
  <si>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</si>
  <si>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</si>
  <si>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</si>
  <si>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</si>
  <si>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</si>
  <si>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</si>
  <si>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</si>
  <si>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</si>
  <si>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</si>
  <si>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</si>
  <si>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</si>
  <si>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</si>
  <si>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</si>
  <si>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</si>
  <si>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</si>
  <si>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</si>
  <si>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</si>
  <si>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</si>
  <si>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</si>
  <si>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</si>
  <si>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</si>
  <si>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</si>
  <si>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</si>
  <si>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</si>
  <si>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</si>
  <si>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</si>
  <si>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</si>
  <si>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</si>
  <si>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</si>
  <si>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</si>
  <si>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</si>
  <si>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</si>
  <si>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</si>
  <si>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</si>
  <si>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</si>
  <si>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</si>
  <si>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</si>
  <si>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</si>
  <si>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</si>
  <si>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</si>
  <si>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</si>
  <si>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</si>
  <si>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</si>
  <si>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</si>
  <si>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</si>
  <si>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</si>
  <si>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</si>
  <si>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</si>
  <si>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</si>
  <si>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</si>
  <si>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</si>
  <si>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</si>
  <si>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</si>
  <si>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</si>
  <si>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</si>
  <si>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</si>
  <si>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</si>
  <si>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</si>
  <si>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</si>
  <si>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</si>
  <si>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</si>
  <si>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</si>
  <si>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</si>
  <si>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</si>
  <si>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</si>
  <si>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</si>
  <si>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</si>
  <si>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</si>
  <si>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</si>
  <si>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</si>
  <si>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</si>
  <si>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</si>
  <si>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</si>
  <si>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</si>
  <si>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</si>
  <si>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</si>
  <si>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</si>
  <si>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</si>
  <si>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</si>
  <si>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</si>
  <si>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</si>
  <si>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</si>
  <si>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</si>
  <si>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</si>
  <si>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</si>
  <si>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</si>
  <si>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</si>
  <si>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</si>
  <si>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</si>
  <si>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</si>
  <si>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</si>
  <si>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</si>
  <si>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</si>
  <si>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</si>
  <si>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</si>
  <si>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</si>
  <si>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</si>
  <si>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</si>
  <si>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</si>
  <si>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</si>
  <si>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</si>
  <si>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</si>
  <si>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</si>
  <si>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</si>
  <si>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</si>
  <si>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</si>
  <si>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</si>
  <si>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</si>
  <si>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</si>
  <si>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</si>
  <si>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</si>
  <si>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</si>
  <si>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</si>
  <si>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</si>
  <si>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</si>
  <si>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</si>
  <si>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</si>
  <si>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</si>
  <si>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</si>
  <si>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</si>
  <si>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</si>
  <si>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</si>
  <si>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</si>
  <si>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</si>
  <si>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</si>
  <si>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</si>
  <si>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</si>
  <si>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</si>
  <si>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</si>
  <si>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</si>
  <si>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</si>
  <si>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</si>
  <si>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</si>
  <si>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</si>
  <si>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</si>
  <si>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</si>
  <si>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</si>
  <si>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</si>
  <si>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</si>
  <si>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</si>
  <si>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</si>
  <si>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</si>
  <si>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</si>
  <si>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</si>
  <si>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</si>
  <si>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</si>
  <si>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</si>
  <si>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</si>
  <si>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</si>
  <si>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</si>
  <si>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</si>
  <si>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</si>
  <si>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</si>
  <si>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</si>
  <si>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</si>
  <si>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</si>
  <si>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</si>
  <si>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</si>
  <si>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</si>
  <si>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</si>
  <si>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</si>
  <si>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</si>
  <si>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</si>
  <si>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</si>
  <si>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</si>
  <si>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</si>
  <si>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</si>
  <si>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</si>
  <si>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</si>
  <si>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</si>
  <si>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</si>
  <si>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</si>
  <si>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</si>
  <si>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</si>
  <si>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</si>
  <si>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</si>
  <si>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</si>
  <si>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</si>
  <si>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</si>
  <si>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</si>
  <si>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</si>
  <si>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</si>
  <si>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</si>
  <si>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</si>
  <si>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</si>
  <si>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</si>
  <si>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</si>
  <si>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</si>
  <si>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</si>
  <si>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</si>
  <si>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</si>
  <si>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</si>
  <si>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</si>
  <si>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</si>
  <si>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</si>
  <si>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</si>
  <si>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</si>
  <si>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</si>
  <si>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</si>
  <si>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</si>
  <si>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</si>
  <si>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</si>
  <si>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</si>
  <si>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</si>
  <si>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</si>
  <si>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</si>
  <si>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</si>
  <si>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</si>
  <si>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</si>
  <si>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</si>
  <si>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</si>
  <si>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</si>
  <si>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</si>
  <si>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</si>
  <si>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</si>
  <si>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</si>
  <si>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</si>
  <si>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</si>
  <si>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</si>
  <si>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</si>
  <si>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</si>
  <si>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</si>
  <si>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</si>
  <si>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</si>
  <si>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</si>
  <si>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</si>
  <si>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</si>
  <si>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</si>
  <si>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</si>
  <si>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</si>
  <si>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</si>
  <si>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</si>
  <si>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</si>
  <si>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</si>
  <si>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</si>
  <si>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</si>
  <si>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</si>
  <si>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</si>
  <si>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</si>
  <si>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</si>
  <si>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</si>
  <si>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</si>
  <si>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</si>
  <si>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</si>
  <si>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</si>
  <si>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</si>
  <si>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</si>
  <si>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</si>
  <si>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</si>
  <si>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</si>
  <si>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</si>
  <si>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</si>
  <si>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</si>
  <si>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</si>
  <si>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</si>
  <si>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</si>
  <si>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</si>
  <si>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</si>
  <si>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</si>
  <si>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</si>
  <si>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</si>
  <si>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</si>
  <si>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</si>
  <si>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</si>
  <si>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</si>
  <si>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</si>
  <si>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</si>
  <si>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</si>
  <si>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</si>
  <si>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</si>
  <si>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</si>
  <si>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</si>
  <si>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</si>
  <si>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</si>
  <si>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</si>
  <si>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</si>
  <si>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</si>
  <si>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</si>
  <si>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</si>
  <si>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</si>
  <si>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</si>
  <si>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</si>
  <si>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</si>
  <si>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</si>
  <si>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</si>
  <si>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</si>
  <si>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</si>
  <si>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</si>
  <si>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</si>
  <si>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</si>
  <si>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</si>
  <si>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</si>
  <si>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</si>
  <si>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</si>
  <si>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</si>
  <si>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</si>
  <si>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</si>
  <si>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</si>
  <si>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</si>
  <si>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</si>
  <si>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</si>
  <si>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</si>
  <si>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</si>
  <si>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</si>
  <si>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</si>
  <si>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</si>
  <si>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</si>
  <si>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</si>
  <si>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</si>
  <si>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</si>
  <si>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</si>
  <si>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</si>
  <si>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</si>
  <si>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</si>
  <si>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</si>
  <si>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</si>
  <si>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</si>
  <si>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</si>
  <si>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</si>
  <si>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</si>
  <si>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</si>
  <si>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</si>
  <si>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</si>
  <si>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</si>
  <si>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</si>
  <si>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</si>
  <si>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</si>
  <si>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</si>
  <si>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</si>
  <si>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</si>
  <si>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</si>
  <si>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</si>
  <si>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</si>
  <si>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</si>
  <si>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</si>
  <si>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</si>
  <si>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</si>
  <si>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</si>
  <si>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</si>
  <si>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</si>
  <si>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</si>
  <si>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</si>
  <si>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</si>
  <si>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</si>
  <si>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</si>
  <si>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</si>
  <si>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</si>
  <si>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</si>
  <si>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</si>
  <si>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</si>
  <si>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</si>
  <si>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</si>
  <si>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</si>
  <si>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</si>
  <si>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</si>
  <si>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</si>
  <si>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</si>
  <si>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</si>
  <si>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</si>
  <si>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</si>
  <si>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</si>
  <si>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</si>
  <si>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</si>
  <si>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</si>
  <si>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</si>
  <si>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</si>
  <si>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</si>
  <si>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</si>
  <si>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</si>
  <si>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</si>
  <si>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</si>
  <si>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</si>
  <si>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</si>
  <si>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</si>
  <si>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</si>
  <si>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</si>
  <si>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</si>
  <si>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</si>
  <si>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</si>
  <si>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</si>
  <si>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</si>
  <si>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</si>
  <si>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</si>
  <si>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</si>
  <si>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</si>
  <si>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</si>
  <si>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</si>
  <si>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</si>
  <si>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</si>
  <si>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</si>
  <si>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</si>
  <si>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</si>
  <si>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</si>
  <si>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</si>
  <si>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</si>
  <si>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</si>
  <si>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</si>
  <si>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</si>
  <si>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</si>
  <si>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</si>
  <si>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</si>
  <si>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</si>
  <si>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</si>
  <si>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</si>
  <si>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</si>
  <si>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</si>
  <si>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</si>
  <si>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</si>
  <si>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</si>
  <si>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</si>
  <si>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</si>
  <si>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</si>
  <si>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</si>
  <si>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</si>
  <si>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</si>
  <si>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</si>
  <si>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</si>
  <si>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</si>
  <si>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</si>
  <si>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</si>
  <si>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</si>
  <si>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</si>
  <si>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</si>
  <si>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</si>
  <si>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</si>
  <si>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</si>
  <si>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</si>
  <si>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</si>
  <si>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</si>
  <si>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</si>
  <si>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</si>
  <si>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</si>
  <si>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</si>
  <si>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</si>
  <si>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</si>
  <si>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</si>
  <si>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</si>
  <si>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</si>
  <si>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</si>
  <si>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</si>
  <si>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</si>
  <si>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</si>
  <si>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</si>
  <si>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</si>
  <si>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</si>
  <si>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</si>
  <si>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</si>
  <si>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</si>
  <si>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</si>
  <si>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</si>
  <si>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</si>
  <si>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</si>
  <si>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</si>
  <si>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</si>
  <si>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</si>
  <si>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</si>
  <si>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</si>
  <si>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</si>
  <si>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</si>
  <si>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</si>
  <si>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</si>
  <si>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</si>
  <si>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</si>
  <si>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</si>
  <si>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</si>
  <si>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</si>
  <si>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</si>
  <si>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</si>
  <si>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</si>
  <si>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</si>
  <si>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</si>
  <si>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</si>
  <si>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</si>
  <si>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</si>
  <si>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</si>
  <si>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</si>
  <si>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</si>
  <si>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</si>
  <si>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</si>
  <si>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</si>
  <si>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</si>
  <si>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</si>
  <si>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</si>
  <si>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</si>
  <si>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</si>
  <si>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</si>
  <si>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</si>
  <si>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</si>
  <si>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</si>
  <si>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</si>
  <si>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</si>
  <si>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</si>
  <si>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</si>
  <si>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</si>
  <si>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</si>
  <si>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</si>
  <si>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</si>
  <si>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</si>
  <si>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</si>
  <si>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</si>
  <si>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</si>
  <si>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</si>
  <si>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</si>
  <si>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</si>
  <si>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</si>
  <si>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</si>
  <si>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</si>
  <si>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</si>
  <si>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</si>
  <si>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</si>
  <si>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</si>
  <si>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</si>
  <si>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</si>
  <si>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</si>
  <si>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</si>
  <si>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</si>
  <si>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</si>
  <si>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</si>
  <si>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</si>
  <si>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</si>
  <si>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</si>
  <si>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</si>
  <si>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</si>
  <si>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</si>
  <si>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</si>
  <si>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</si>
  <si>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</si>
  <si>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</si>
  <si>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</si>
  <si>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</si>
  <si>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</si>
  <si>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</si>
  <si>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</si>
  <si>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</si>
  <si>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</si>
  <si>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</si>
  <si>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</si>
  <si>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</si>
  <si>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</si>
  <si>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</si>
  <si>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</si>
  <si>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</si>
  <si>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</si>
  <si>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</si>
  <si>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</si>
  <si>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</si>
  <si>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</si>
  <si>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</si>
  <si>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</si>
  <si>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</si>
  <si>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</si>
  <si>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</si>
  <si>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</si>
  <si>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</si>
  <si>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</si>
  <si>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</si>
  <si>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</si>
  <si>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</si>
  <si>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</si>
  <si>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</si>
  <si>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</si>
  <si>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</si>
  <si>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</si>
  <si>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</si>
  <si>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</si>
  <si>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</si>
  <si>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</si>
  <si>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</si>
  <si>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</si>
  <si>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</si>
  <si>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</si>
  <si>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</si>
  <si>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</si>
  <si>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</si>
  <si>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</si>
  <si>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</si>
  <si>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</si>
  <si>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</si>
  <si>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</si>
  <si>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</si>
  <si>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</si>
  <si>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</si>
  <si>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</si>
  <si>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</si>
  <si>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</si>
  <si>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</si>
  <si>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</si>
  <si>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</si>
  <si>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</si>
  <si>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</si>
  <si>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</si>
  <si>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</si>
  <si>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</si>
  <si>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</si>
  <si>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</si>
  <si>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</si>
  <si>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</si>
  <si>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</si>
  <si>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</si>
  <si>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</si>
  <si>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</si>
  <si>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</si>
  <si>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</si>
  <si>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</si>
  <si>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</si>
  <si>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</si>
  <si>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</si>
  <si>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</si>
  <si>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</si>
  <si>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</si>
  <si>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</si>
  <si>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</si>
  <si>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</si>
  <si>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</si>
  <si>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</si>
  <si>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</si>
  <si>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</si>
  <si>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</si>
  <si>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</si>
  <si>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</si>
  <si>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</si>
  <si>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</si>
  <si>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</si>
  <si>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</si>
  <si>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</si>
  <si>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</si>
  <si>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</si>
  <si>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</si>
  <si>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</si>
  <si>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</si>
  <si>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</si>
  <si>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</si>
  <si>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</si>
  <si>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</si>
  <si>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</si>
  <si>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</si>
  <si>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</si>
  <si>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</si>
  <si>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</si>
  <si>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</si>
  <si>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</si>
  <si>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</si>
  <si>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</si>
  <si>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</si>
  <si>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</si>
  <si>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</si>
  <si>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</si>
  <si>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</si>
  <si>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</si>
  <si>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</si>
  <si>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</si>
  <si>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</si>
  <si>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</si>
  <si>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</si>
  <si>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</si>
  <si>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</si>
  <si>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</si>
  <si>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</si>
  <si>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</si>
  <si>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</si>
  <si>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</si>
  <si>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</si>
  <si>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</si>
  <si>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</si>
  <si>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</si>
  <si>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</si>
  <si>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</si>
  <si>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</si>
  <si>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</si>
  <si>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</si>
  <si>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</si>
  <si>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</si>
  <si>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</si>
  <si>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</si>
  <si>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</si>
  <si>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</si>
  <si>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</si>
  <si>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</si>
  <si>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</si>
  <si>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</si>
  <si>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</si>
  <si>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</si>
  <si>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</si>
  <si>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</si>
  <si>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</si>
  <si>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</si>
  <si>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</si>
  <si>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</si>
  <si>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</si>
  <si>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</si>
  <si>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</si>
  <si>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</si>
  <si>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</si>
  <si>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</si>
  <si>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</si>
  <si>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</si>
  <si>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</si>
  <si>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</si>
  <si>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</si>
  <si>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</si>
  <si>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</si>
  <si>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</si>
  <si>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</si>
  <si>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</si>
  <si>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</si>
  <si>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</si>
  <si>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</si>
  <si>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</si>
  <si>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</si>
  <si>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</si>
  <si>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</si>
  <si>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</si>
  <si>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</si>
  <si>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</si>
  <si>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</si>
  <si>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</si>
  <si>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</si>
  <si>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</si>
  <si>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</si>
  <si>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</si>
  <si>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</si>
  <si>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</si>
  <si>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</si>
  <si>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</si>
  <si>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</si>
  <si>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</si>
  <si>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</si>
  <si>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</si>
  <si>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</si>
  <si>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</si>
  <si>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</si>
  <si>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</si>
  <si>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</si>
  <si>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</si>
  <si>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</si>
  <si>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</si>
  <si>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</si>
  <si>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</si>
  <si>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</si>
  <si>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</si>
  <si>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</si>
  <si>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</si>
  <si>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</si>
  <si>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</si>
  <si>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</si>
  <si>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</si>
  <si>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</si>
  <si>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</si>
  <si>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</si>
  <si>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</si>
  <si>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</si>
  <si>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</si>
  <si>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</si>
  <si>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</si>
  <si>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</si>
  <si>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</si>
  <si>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</si>
  <si>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</si>
  <si>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</si>
  <si>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</si>
  <si>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</si>
  <si>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</si>
  <si>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</si>
  <si>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</si>
  <si>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</si>
  <si>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</si>
  <si>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</si>
  <si>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</si>
  <si>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</si>
  <si>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</si>
  <si>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</si>
  <si>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</si>
  <si>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</si>
  <si>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</si>
  <si>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</si>
  <si>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</si>
  <si>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</si>
  <si>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</si>
  <si>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</si>
  <si>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</si>
  <si>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</si>
  <si>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</si>
  <si>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</si>
  <si>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</si>
  <si>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</si>
  <si>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</si>
  <si>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</si>
  <si>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</si>
  <si>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</si>
  <si>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</si>
  <si>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</si>
  <si>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</si>
  <si>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</si>
  <si>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</si>
  <si>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</si>
  <si>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</si>
  <si>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</si>
  <si>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</si>
  <si>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</si>
  <si>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</si>
  <si>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</si>
  <si>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</si>
  <si>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</si>
  <si>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</si>
  <si>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</si>
  <si>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</si>
  <si>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</si>
  <si>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</si>
  <si>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</si>
  <si>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</si>
  <si>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</si>
  <si>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</si>
  <si>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</si>
  <si>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</si>
  <si>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</si>
  <si>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</si>
  <si>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</si>
  <si>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</si>
  <si>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</si>
  <si>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</si>
  <si>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</si>
  <si>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</si>
  <si>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</si>
  <si>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</si>
  <si>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</si>
  <si>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</si>
  <si>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</si>
  <si>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</si>
  <si>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</si>
  <si>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</si>
  <si>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</si>
  <si>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</si>
  <si>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</si>
  <si>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</si>
  <si>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</si>
  <si>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</si>
  <si>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</si>
  <si>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</si>
  <si>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</si>
  <si>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</si>
  <si>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</si>
  <si>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</si>
  <si>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</si>
  <si>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</si>
  <si>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</si>
  <si>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</si>
  <si>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</si>
  <si>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</si>
  <si>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</si>
  <si>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</si>
  <si>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</si>
  <si>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</si>
  <si>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</si>
  <si>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</si>
  <si>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</si>
  <si>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</si>
  <si>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</si>
  <si>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</si>
  <si>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</si>
  <si>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</si>
  <si>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</si>
  <si>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</si>
  <si>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</si>
  <si>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</si>
  <si>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</si>
  <si>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</si>
  <si>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</si>
  <si>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</si>
  <si>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</si>
  <si>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</si>
  <si>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</si>
  <si>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</si>
  <si>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</si>
  <si>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</si>
  <si>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</si>
  <si>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</si>
  <si>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</si>
  <si>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</si>
  <si>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</si>
  <si>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</si>
  <si>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</si>
  <si>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</si>
  <si>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</si>
  <si>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</si>
  <si>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</si>
  <si>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</si>
  <si>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</si>
  <si>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</si>
  <si>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</si>
  <si>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</si>
  <si>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</si>
  <si>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</si>
  <si>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</si>
  <si>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</si>
  <si>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</si>
  <si>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</si>
  <si>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</si>
  <si>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</si>
  <si>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</si>
  <si>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</si>
  <si>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</si>
  <si>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区本级一般公共预算支出</t>
  </si>
  <si>
    <t>1-5  2023年曲靖市沾益区区本级一般公共预算政府预算经济分类表（基本支出）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</si>
  <si>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</si>
  <si>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</si>
  <si>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</si>
  <si>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</si>
  <si>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</si>
  <si>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</si>
  <si>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</si>
  <si>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</si>
  <si>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</si>
  <si>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</si>
  <si>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</si>
  <si>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</si>
  <si>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</si>
  <si>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</si>
  <si>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</si>
  <si>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</si>
  <si>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</si>
  <si>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</si>
  <si>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</si>
  <si>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</si>
  <si>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</si>
  <si>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</si>
  <si>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</si>
  <si>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</si>
  <si>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</si>
  <si>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</si>
  <si>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助学金</t>
  </si>
  <si>
    <t xml:space="preserve">  个人农业生产补贴</t>
  </si>
  <si>
    <t xml:space="preserve">  离休费</t>
  </si>
  <si>
    <t xml:space="preserve">  其他对个人和家庭补助</t>
  </si>
  <si>
    <t>支  出  合  计</t>
  </si>
  <si>
    <t>1-6  2023年曲靖市沾益区区本级一般公共预算支出表(区对下转移支付项目)</t>
  </si>
  <si>
    <t>项       目</t>
  </si>
  <si>
    <t>一般公共服务支出</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</si>
  <si>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</si>
  <si>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</si>
  <si>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</si>
  <si>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</si>
  <si>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</si>
  <si>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</si>
  <si>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</si>
  <si>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</si>
  <si>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</si>
  <si>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</si>
  <si>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</si>
  <si>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</si>
  <si>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</si>
  <si>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</si>
  <si>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</si>
  <si>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</si>
  <si>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</si>
  <si>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</si>
  <si>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</si>
  <si>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说明：沾益区无区对下专项转移支付项目</t>
  </si>
  <si>
    <t>1-7  2023年曲靖市沾益区分地区税收返还和转移支付预算表</t>
  </si>
  <si>
    <t>州（市）</t>
  </si>
  <si>
    <t>税收返还</t>
  </si>
  <si>
    <t>转移支付</t>
  </si>
  <si>
    <t>一、提前下达数</t>
  </si>
  <si>
    <t>沾益区</t>
  </si>
  <si>
    <t xml:space="preserve"> </t>
  </si>
  <si>
    <t>二、预算数</t>
  </si>
  <si>
    <t>无</t>
  </si>
  <si>
    <t>说明：沾益区无一般公共预算税收返还和转移支付预算</t>
  </si>
  <si>
    <t>1-8  2023年曲靖市沾益区区本级“三公”经费预算财政拨款情况统计表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</si>
  <si>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</si>
  <si>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</si>
  <si>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</si>
  <si>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</si>
  <si>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</si>
  <si>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</si>
  <si>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</si>
  <si>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</si>
  <si>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曲靖市沾益区2023年“三公”经费预算975.83万元，比2022年1006万元减少30.17万元，减幅3%。其中：因公出国（境）费0万元，同比无变化；公务接待费309.73万元，同比减少88.27万元，减幅22.18%；公务用车购置及运行费666.1万元，同比增加58.1万元，增幅9.56%(公务用车购置67万元，同比减10万元，减幅12.99%；公务用车运行费599.1万元，同比增加68.1万元，增幅12.82%）。“三公”经费减少原因为：曲靖市沾益区按照中央、省、市、区委政府的工作部署要求，牢固树立过紧日子思想，大力压减“三公”经费”。  </t>
  </si>
  <si>
    <t>2-1  2023年曲靖市沾益区政府性基金预算收入情况表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</si>
  <si>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</si>
  <si>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</si>
  <si>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</si>
  <si>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</si>
  <si>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</si>
  <si>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</si>
  <si>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</si>
  <si>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</si>
  <si>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</si>
  <si>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</si>
  <si>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</si>
  <si>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</si>
  <si>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</si>
  <si>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</si>
  <si>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</si>
  <si>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</si>
  <si>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</si>
  <si>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</si>
  <si>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</si>
  <si>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</si>
  <si>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</si>
  <si>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</si>
  <si>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</si>
  <si>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</si>
  <si>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</si>
  <si>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</si>
  <si>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</si>
  <si>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</si>
  <si>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</si>
  <si>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</si>
  <si>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</si>
  <si>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</si>
  <si>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</si>
  <si>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</si>
  <si>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</si>
  <si>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</si>
  <si>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</si>
  <si>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</si>
  <si>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</si>
  <si>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</si>
  <si>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</si>
  <si>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</si>
  <si>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</si>
  <si>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</si>
  <si>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</si>
  <si>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</si>
  <si>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</si>
  <si>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</si>
  <si>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全区政府性基金预算收入</t>
  </si>
  <si>
    <t>地方政府专项债务收入</t>
  </si>
  <si>
    <t xml:space="preserve">  政府性基金转移收入</t>
  </si>
  <si>
    <t xml:space="preserve">     政府性基金补助收入</t>
  </si>
  <si>
    <t xml:space="preserve">     抗疫特别国债转移支付收入</t>
  </si>
  <si>
    <t xml:space="preserve">   债务转贷收入</t>
  </si>
  <si>
    <t>2-2  2023年曲靖市沾益区政府性基金预算支出情况表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</si>
  <si>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</si>
  <si>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</si>
  <si>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</si>
  <si>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</si>
  <si>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</si>
  <si>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</si>
  <si>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</si>
  <si>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</si>
  <si>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</si>
  <si>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</si>
  <si>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</si>
  <si>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</si>
  <si>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</si>
  <si>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</si>
  <si>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</si>
  <si>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</si>
  <si>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</si>
  <si>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</si>
  <si>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</si>
  <si>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</si>
  <si>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</si>
  <si>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</si>
  <si>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</si>
  <si>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</si>
  <si>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</si>
  <si>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</si>
  <si>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</si>
  <si>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</si>
  <si>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</si>
  <si>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</si>
  <si>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</si>
  <si>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</si>
  <si>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</si>
  <si>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</si>
  <si>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</si>
  <si>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</si>
  <si>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</si>
  <si>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</si>
  <si>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</si>
  <si>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</si>
  <si>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</si>
  <si>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</si>
  <si>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</si>
  <si>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</si>
  <si>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</si>
  <si>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</si>
  <si>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</si>
  <si>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</si>
  <si>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</si>
  <si>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</si>
  <si>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</si>
  <si>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</si>
  <si>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</si>
  <si>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</si>
  <si>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</si>
  <si>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</si>
  <si>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</si>
  <si>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</si>
  <si>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</si>
  <si>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</si>
  <si>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</si>
  <si>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</si>
  <si>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</si>
  <si>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</si>
  <si>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</si>
  <si>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</si>
  <si>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</si>
  <si>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</si>
  <si>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</si>
  <si>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</si>
  <si>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</si>
  <si>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</si>
  <si>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</si>
  <si>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</si>
  <si>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</si>
  <si>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</si>
  <si>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</si>
  <si>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</si>
  <si>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</si>
  <si>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</si>
  <si>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</si>
  <si>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</si>
  <si>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</si>
  <si>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</si>
  <si>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</si>
  <si>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</si>
  <si>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</si>
  <si>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</si>
  <si>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</si>
  <si>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</si>
  <si>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</si>
  <si>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</si>
  <si>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</si>
  <si>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</si>
  <si>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</si>
  <si>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</si>
  <si>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</si>
  <si>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</si>
  <si>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</si>
  <si>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</si>
  <si>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</si>
  <si>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</si>
  <si>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</si>
  <si>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</si>
  <si>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</si>
  <si>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</si>
  <si>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</si>
  <si>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</si>
  <si>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</si>
  <si>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</si>
  <si>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</si>
  <si>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</si>
  <si>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</si>
  <si>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</si>
  <si>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</si>
  <si>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</si>
  <si>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</si>
  <si>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</si>
  <si>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</si>
  <si>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</si>
  <si>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</si>
  <si>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</si>
  <si>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</si>
  <si>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</si>
  <si>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</si>
  <si>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</si>
  <si>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</si>
  <si>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</si>
  <si>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</si>
  <si>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</si>
  <si>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</si>
  <si>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</si>
  <si>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</si>
  <si>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</si>
  <si>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</si>
  <si>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</si>
  <si>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</si>
  <si>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</si>
  <si>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</si>
  <si>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</si>
  <si>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</si>
  <si>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</si>
  <si>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</si>
  <si>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</si>
  <si>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</si>
  <si>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</si>
  <si>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</si>
  <si>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</si>
  <si>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</si>
  <si>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</si>
  <si>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</si>
  <si>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</si>
  <si>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</si>
  <si>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</si>
  <si>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</si>
  <si>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</si>
  <si>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</si>
  <si>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</si>
  <si>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</si>
  <si>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</si>
  <si>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</si>
  <si>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</si>
  <si>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</si>
  <si>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</si>
  <si>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</si>
  <si>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</si>
  <si>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</si>
  <si>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</si>
  <si>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</si>
  <si>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</si>
  <si>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</si>
  <si>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</si>
  <si>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</si>
  <si>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</si>
  <si>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</si>
  <si>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</si>
  <si>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</si>
  <si>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</si>
  <si>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</si>
  <si>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</si>
  <si>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</si>
  <si>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</si>
  <si>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</si>
  <si>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</si>
  <si>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</si>
  <si>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</si>
  <si>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</si>
  <si>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</si>
  <si>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</si>
  <si>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</si>
  <si>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</si>
  <si>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</si>
  <si>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</si>
  <si>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</si>
  <si>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</si>
  <si>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</si>
  <si>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</si>
  <si>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</si>
  <si>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</si>
  <si>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</si>
  <si>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</si>
  <si>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</si>
  <si>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</si>
  <si>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</si>
  <si>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</si>
  <si>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</si>
  <si>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</si>
  <si>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</si>
  <si>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</si>
  <si>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</si>
  <si>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</si>
  <si>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</si>
  <si>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</si>
  <si>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</si>
  <si>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</si>
  <si>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</si>
  <si>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</si>
  <si>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</si>
  <si>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</si>
  <si>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</si>
  <si>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</si>
  <si>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</si>
  <si>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</si>
  <si>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</si>
  <si>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</si>
  <si>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</si>
  <si>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</si>
  <si>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</si>
  <si>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</si>
  <si>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</si>
  <si>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</si>
  <si>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</si>
  <si>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</si>
  <si>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</si>
  <si>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</si>
  <si>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</si>
  <si>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</si>
  <si>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</si>
  <si>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</si>
  <si>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</si>
  <si>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</si>
  <si>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</si>
  <si>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</si>
  <si>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</si>
  <si>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</si>
  <si>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</si>
  <si>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</si>
  <si>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</si>
  <si>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</si>
  <si>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</si>
  <si>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</si>
  <si>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</si>
  <si>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</si>
  <si>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</si>
  <si>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</si>
  <si>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</si>
  <si>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</si>
  <si>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</si>
  <si>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</si>
  <si>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</si>
  <si>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</si>
  <si>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</si>
  <si>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</si>
  <si>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</si>
  <si>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</si>
  <si>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</si>
  <si>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</si>
  <si>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</si>
  <si>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</si>
  <si>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</si>
  <si>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</si>
  <si>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</si>
  <si>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</si>
  <si>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</si>
  <si>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</si>
  <si>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</si>
  <si>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</si>
  <si>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</si>
  <si>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</si>
  <si>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</si>
  <si>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</si>
  <si>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</si>
  <si>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</si>
  <si>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</si>
  <si>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</si>
  <si>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</si>
  <si>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</si>
  <si>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</si>
  <si>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</si>
  <si>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</si>
  <si>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</si>
  <si>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</si>
  <si>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</si>
  <si>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</si>
  <si>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</si>
  <si>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</si>
  <si>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</si>
  <si>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</si>
  <si>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</si>
  <si>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</si>
  <si>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</si>
  <si>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</si>
  <si>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</si>
  <si>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</si>
  <si>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</si>
  <si>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</si>
  <si>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</si>
  <si>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</si>
  <si>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</si>
  <si>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</si>
  <si>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</si>
  <si>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</si>
  <si>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</si>
  <si>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</si>
  <si>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</si>
  <si>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</si>
  <si>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</si>
  <si>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</si>
  <si>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</si>
  <si>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</si>
  <si>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</si>
  <si>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</si>
  <si>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</si>
  <si>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</si>
  <si>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</si>
  <si>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</si>
  <si>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</si>
  <si>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</si>
  <si>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</si>
  <si>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</si>
  <si>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</si>
  <si>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</si>
  <si>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</si>
  <si>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</si>
  <si>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</si>
  <si>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</si>
  <si>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</si>
  <si>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</si>
  <si>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</si>
  <si>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</si>
  <si>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</si>
  <si>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</si>
  <si>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</si>
  <si>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</si>
  <si>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</si>
  <si>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</si>
  <si>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</si>
  <si>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</si>
  <si>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</si>
  <si>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</si>
  <si>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</si>
  <si>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</si>
  <si>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</si>
  <si>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</si>
  <si>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</si>
  <si>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</si>
  <si>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</si>
  <si>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</si>
  <si>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</si>
  <si>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</si>
  <si>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</si>
  <si>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</si>
  <si>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</si>
  <si>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</si>
  <si>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</si>
  <si>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</si>
  <si>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</si>
  <si>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</si>
  <si>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</si>
  <si>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</si>
  <si>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</si>
  <si>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</si>
  <si>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</si>
  <si>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</si>
  <si>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</si>
  <si>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</si>
  <si>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</si>
  <si>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</si>
  <si>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</si>
  <si>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</si>
  <si>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</si>
  <si>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</si>
  <si>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</si>
  <si>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</si>
  <si>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</si>
  <si>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</si>
  <si>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</si>
  <si>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</si>
  <si>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</si>
  <si>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</si>
  <si>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</si>
  <si>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</si>
  <si>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</si>
  <si>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</si>
  <si>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</si>
  <si>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</si>
  <si>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</si>
  <si>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</si>
  <si>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</si>
  <si>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</si>
  <si>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</si>
  <si>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</si>
  <si>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</si>
  <si>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</si>
  <si>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</si>
  <si>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</si>
  <si>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</si>
  <si>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</si>
  <si>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</si>
  <si>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</si>
  <si>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</si>
  <si>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</si>
  <si>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</si>
  <si>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</si>
  <si>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</si>
  <si>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</si>
  <si>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</si>
  <si>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</si>
  <si>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</si>
  <si>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</si>
  <si>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</si>
  <si>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</si>
  <si>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</si>
  <si>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</si>
  <si>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</si>
  <si>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</si>
  <si>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</si>
  <si>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</si>
  <si>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</si>
  <si>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</si>
  <si>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</si>
  <si>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</si>
  <si>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</si>
  <si>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</si>
  <si>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</si>
  <si>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</si>
  <si>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</si>
  <si>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</si>
  <si>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</si>
  <si>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</si>
  <si>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</si>
  <si>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</si>
  <si>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</si>
  <si>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</si>
  <si>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</si>
  <si>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</si>
  <si>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</si>
  <si>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</si>
  <si>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</si>
  <si>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</si>
  <si>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</si>
  <si>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全区政府性基金支出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</si>
  <si>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</si>
  <si>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</si>
  <si>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</si>
  <si>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</si>
  <si>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</si>
  <si>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</si>
  <si>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</si>
  <si>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</si>
  <si>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</si>
  <si>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</si>
  <si>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</si>
  <si>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</si>
  <si>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</si>
  <si>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2023年曲靖市沾益区区本级政府性基金预算收入情况表</t>
  </si>
  <si>
    <t>区本级政府性基金预算收入</t>
  </si>
  <si>
    <t xml:space="preserve">   政府性基金补助收入</t>
  </si>
  <si>
    <t xml:space="preserve">     政府性基金上解收入</t>
  </si>
  <si>
    <t>2-4  2023年曲靖市沾益区区本级政府性基金预算支出情况表</t>
  </si>
  <si>
    <t>区本级政府性基金支出</t>
  </si>
  <si>
    <t>2300401</t>
  </si>
  <si>
    <t xml:space="preserve">     政府性基金补助支出</t>
  </si>
  <si>
    <t>203308</t>
  </si>
  <si>
    <t>23011</t>
  </si>
  <si>
    <t xml:space="preserve">   地方政府专项债务转贷支出</t>
  </si>
  <si>
    <t>上年结转对应安排支出</t>
  </si>
  <si>
    <t>2-5  2023年曲靖市沾益区区本级政府性基金支出表(区对下转移支付)</t>
  </si>
  <si>
    <t>本年支出小计</t>
  </si>
  <si>
    <t>说明：沾益区无区对下政府性基金转移支付</t>
  </si>
  <si>
    <t>3-1  2023年曲靖市沾益区国有资本经营收入预算情况表</t>
  </si>
  <si>
    <r>
      <rPr>
        <sz val="14"/>
        <rFont val="MS Serif"/>
        <charset val="0"/>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</si>
  <si>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</si>
  <si>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</si>
  <si>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</si>
  <si>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</si>
  <si>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</si>
  <si>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</si>
  <si>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</si>
  <si>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</si>
  <si>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</si>
  <si>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</si>
  <si>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</si>
  <si>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</si>
  <si>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</si>
  <si>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</si>
  <si>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</si>
  <si>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</si>
  <si>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</si>
  <si>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</si>
  <si>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</si>
  <si>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</si>
  <si>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</si>
  <si>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</si>
  <si>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</si>
  <si>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</si>
  <si>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</si>
  <si>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</si>
  <si>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</si>
  <si>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</si>
  <si>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</si>
  <si>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</si>
  <si>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</si>
  <si>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</si>
  <si>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</si>
  <si>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</si>
  <si>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全区国有资本经营收入</t>
  </si>
  <si>
    <t>上年结转</t>
  </si>
  <si>
    <t>账务调整收入</t>
  </si>
  <si>
    <t>3-2  2023年曲靖市沾益区国有资本经营支出预算情况表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</si>
  <si>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</si>
  <si>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</si>
  <si>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</si>
  <si>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</si>
  <si>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</si>
  <si>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</si>
  <si>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</si>
  <si>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</si>
  <si>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</si>
  <si>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</si>
  <si>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</si>
  <si>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</si>
  <si>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</si>
  <si>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</si>
  <si>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</si>
  <si>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</si>
  <si>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</si>
  <si>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</si>
  <si>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</si>
  <si>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全区国有资本经营支出</t>
  </si>
  <si>
    <t>国有资本经营预算转移支付</t>
  </si>
  <si>
    <t xml:space="preserve">  调出资金</t>
  </si>
  <si>
    <t>结转下年</t>
  </si>
  <si>
    <t>3-3  2023年曲靖市沾益区区本级国有资本经营收入预算情况表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</si>
  <si>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</si>
  <si>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</si>
  <si>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</si>
  <si>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</si>
  <si>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</si>
  <si>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</si>
  <si>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</si>
  <si>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</si>
  <si>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</si>
  <si>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区本级国有资本经营收入</t>
  </si>
  <si>
    <t>3-4  2023年曲靖市沾益区区本级国有资本经营支出预算情况表</t>
  </si>
  <si>
    <t>项   目</t>
  </si>
  <si>
    <t xml:space="preserve">    "三供一业"移交补助支出</t>
  </si>
  <si>
    <t xml:space="preserve">   其他金融国有资本经营预算支出</t>
  </si>
  <si>
    <t>区本级国有资本经营支出</t>
  </si>
  <si>
    <t>调出资金</t>
  </si>
  <si>
    <t>3-5  2023年曲靖市沾益区区本级国有资本经营预算转移支付表（分地区）</t>
  </si>
  <si>
    <t>地  区</t>
  </si>
  <si>
    <t>预算数</t>
  </si>
  <si>
    <t>说明：沾益区无国有资本经营预算转移支付</t>
  </si>
  <si>
    <t>3-6  2023年曲靖市沾益区区本级国有资本经营预算转移支付表（分项目）</t>
  </si>
  <si>
    <t>项目名称</t>
  </si>
  <si>
    <t>4-1  2023年曲靖市沾益区社会保险基金收入预算情况表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</si>
  <si>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</si>
  <si>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</si>
  <si>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</si>
  <si>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</si>
  <si>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</si>
  <si>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</si>
  <si>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</si>
  <si>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</si>
  <si>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</si>
  <si>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</si>
  <si>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</si>
  <si>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</si>
  <si>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</si>
  <si>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</si>
  <si>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</si>
  <si>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</si>
  <si>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</si>
  <si>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上年结余收入</t>
  </si>
  <si>
    <t>收入合计</t>
  </si>
  <si>
    <t>4-2  2023年曲靖市沾益区社会保险基金支出预算情况表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</si>
  <si>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</si>
  <si>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</si>
  <si>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</si>
  <si>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</si>
  <si>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</si>
  <si>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</si>
  <si>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</si>
  <si>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</si>
  <si>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</si>
  <si>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</si>
  <si>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</si>
  <si>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</si>
  <si>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</si>
  <si>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年终结余</t>
  </si>
  <si>
    <t>支出合计</t>
  </si>
  <si>
    <t>4-3  2023年曲靖市沾益区区本级社会保险基金收入预算情况表</t>
  </si>
  <si>
    <t>4-4  2023年曲靖市沾益区区本级社会保险基金支出预算情况表</t>
  </si>
  <si>
    <t>5-1  曲靖市沾益区2022年地方政府债务限额及余额预算情况表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</si>
  <si>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</si>
  <si>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</si>
  <si>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</si>
  <si>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</si>
  <si>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</si>
  <si>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</si>
  <si>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</si>
  <si>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</si>
  <si>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</si>
  <si>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</si>
  <si>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</si>
  <si>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</si>
  <si>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</si>
  <si>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曲靖市沾益区</t>
  </si>
  <si>
    <t>注：1.本表反映上一年度本地区、本级及分地区地方政府债务限额及余额预计执行数。</t>
  </si>
  <si>
    <t xml:space="preserve">    2.本表由县级以上地方各级财政部门在本级人民代表大会批准预算后二十日内公开。</t>
  </si>
  <si>
    <t>5-2  曲靖市沾益区2022年地方政府一般债务余额情况表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</si>
  <si>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</si>
  <si>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</si>
  <si>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</si>
  <si>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</si>
  <si>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</si>
  <si>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</si>
  <si>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</si>
  <si>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</si>
  <si>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</si>
  <si>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</si>
  <si>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</si>
  <si>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</si>
  <si>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曲靖市沾益区本级2022年地方政府一般债务余额情况表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</si>
  <si>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</si>
  <si>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</si>
  <si>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</si>
  <si>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曲靖市沾益区2022年地方政府专项债务余额情况表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</si>
  <si>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</si>
  <si>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</si>
  <si>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</si>
  <si>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</si>
  <si>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</si>
  <si>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</si>
  <si>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</si>
  <si>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</si>
  <si>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曲靖市沾益区本级2022年地方政府专项债务余额情况表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</si>
  <si>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</si>
  <si>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曲靖市沾益区地方政府债券发行及还本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</si>
  <si>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</si>
  <si>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</si>
  <si>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</si>
  <si>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</si>
  <si>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</si>
  <si>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</si>
  <si>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</si>
  <si>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</si>
  <si>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</si>
  <si>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</si>
  <si>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</si>
  <si>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</si>
  <si>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</si>
  <si>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</si>
  <si>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</si>
  <si>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</si>
  <si>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</si>
  <si>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</si>
  <si>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</si>
  <si>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</si>
  <si>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</si>
  <si>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</si>
  <si>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</si>
  <si>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</si>
  <si>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</si>
  <si>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</si>
  <si>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</si>
  <si>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</si>
  <si>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</si>
  <si>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</si>
  <si>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</si>
  <si>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曲靖市沾益区2023年地方政府债务限额提前下达情况表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</si>
  <si>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</si>
  <si>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</si>
  <si>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</si>
  <si>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</si>
  <si>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</si>
  <si>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</si>
  <si>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5-8  曲靖市沾益区2023年年初新增地方政府债券资金安排表</t>
  </si>
  <si>
    <t>序号</t>
  </si>
  <si>
    <t>项目类型</t>
  </si>
  <si>
    <t>项目主管部门</t>
  </si>
  <si>
    <t>债券性质</t>
  </si>
  <si>
    <t>债券规模</t>
  </si>
  <si>
    <t>如：农村公路、市政道路等
如：土地储备、政府收费公路、棚改等</t>
  </si>
  <si>
    <t>一般债券
专项债券</t>
  </si>
  <si>
    <t>...</t>
  </si>
  <si>
    <t>注：本表反映本级当年提前下达的新增地方政府债券资金使用安排，由县级以上地方各级财政部门在本级人民代表大会批准预算后二十日内公开。</t>
  </si>
  <si>
    <t>说明：沾益区无2023年年初新增地方政府债券资金</t>
  </si>
  <si>
    <t>6-1   2023年曲靖市沾益区重大政策和重点项目绩效目标表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</si>
  <si>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</si>
  <si>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</si>
  <si>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</si>
  <si>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</si>
  <si>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</si>
  <si>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</si>
  <si>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</si>
  <si>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</si>
  <si>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</si>
  <si>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</si>
  <si>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曲靖市沾益区发展和改革局</t>
  </si>
  <si>
    <t>沾益区岩溶地区石漠化综合治理工程项目实施地点在德泽乡，项目投资总概算1100万元，其中中央预算内投资1000万元，地方配套100万元。治理岩溶面积45平方公里，治理石漠化面积12.29平方公里。建设内容由两部分组成：林草植被保护建设和水资源利用，具体建设内容及规模如下：1.林草植被保护和建设工程:封山育林12607亩（840.47hm2），人工造林5824亩（388.3hm2）2.水资源利用：修建防洪渠1.78km。</t>
  </si>
  <si>
    <t>产出指标</t>
  </si>
  <si>
    <t>数量指标</t>
  </si>
  <si>
    <t>工程总量</t>
  </si>
  <si>
    <t>&gt;=</t>
  </si>
  <si>
    <t>1000</t>
  </si>
  <si>
    <t>平方米/公里/立方/亩等</t>
  </si>
  <si>
    <t>定量指标</t>
  </si>
  <si>
    <t>反映新建、改造、修缮工程量完成情况。</t>
  </si>
  <si>
    <t>主体工程完成率</t>
  </si>
  <si>
    <t>100</t>
  </si>
  <si>
    <t>%</t>
  </si>
  <si>
    <t>反映主体工程完成情况。
主体工程完成率=（按计划完成主体工程的工程量/计划完成主体工程量）*100%。</t>
  </si>
  <si>
    <t>工程数量</t>
  </si>
  <si>
    <t>4</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</si>
  <si>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</si>
  <si>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</si>
  <si>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</si>
  <si>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</si>
  <si>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安全事故发生率</t>
  </si>
  <si>
    <t>&lt;=</t>
  </si>
  <si>
    <t>0</t>
  </si>
  <si>
    <t>反映工程实施期间的安全目标。</t>
  </si>
  <si>
    <t>质量指标</t>
  </si>
  <si>
    <t>竣工验收合格率</t>
  </si>
  <si>
    <t>反映项目验收情况。
竣工验收合格率=（验收合格单元工程数量/完工单元工程总数）×100%。</t>
  </si>
  <si>
    <t>设计变更率</t>
  </si>
  <si>
    <t>10</t>
  </si>
  <si>
    <t>反映项目设计变更情况。
设计变更率=（项目变更金额/项目总预算金额）*00%。</t>
  </si>
  <si>
    <t>时效指标</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</si>
  <si>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</si>
  <si>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</si>
  <si>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</si>
  <si>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</si>
  <si>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</si>
  <si>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</si>
  <si>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成本指标</t>
  </si>
  <si>
    <t>工程单位建设成本</t>
  </si>
  <si>
    <t>=</t>
  </si>
  <si>
    <t>2000</t>
  </si>
  <si>
    <t>万元</t>
  </si>
  <si>
    <t>反映单位平米数、公里数、个数、亩数等的平均成本。</t>
  </si>
  <si>
    <t>超概算（预算）项目比例</t>
  </si>
  <si>
    <t>反映超概算（预算）项目占比情况。</t>
  </si>
  <si>
    <t>效益指标</t>
  </si>
  <si>
    <t>社会效益指标</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</si>
  <si>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</si>
  <si>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</si>
  <si>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</si>
  <si>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</si>
  <si>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</si>
  <si>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</si>
  <si>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可持续影响指标</t>
  </si>
  <si>
    <t>使用年限</t>
  </si>
  <si>
    <t>20</t>
  </si>
  <si>
    <t>年</t>
  </si>
  <si>
    <t>通过工程设计使用年限反映可持续的效果。</t>
  </si>
  <si>
    <t>满意度指标</t>
  </si>
  <si>
    <t>服务对象满意度指标</t>
  </si>
  <si>
    <t>受益人群满意度</t>
  </si>
  <si>
    <t>调查人群中对设施建设或设施运行的满意度。
受益人群覆盖率=（调查人群中对设施建设或设施运行的人数/问卷调查人数）*100%</t>
  </si>
  <si>
    <t>曲靖市沾益区应急管理局</t>
  </si>
  <si>
    <t>根据省发改委下达《云南省生态保护修复支撑体系专项2022年中央预算内投资计划的通知》和市局提供的分配方案，给予沾益区相关中央基建投资预算指标，完成该项工作。用于生态保护生态保护修复支撑体系，使用专项支出购买相关车辆。</t>
  </si>
  <si>
    <t>购买森林水罐消防车数量</t>
  </si>
  <si>
    <t>1</t>
  </si>
  <si>
    <t>台</t>
  </si>
  <si>
    <t>反映购买森林水罐消防车的数量</t>
  </si>
  <si>
    <t>购买运兵车数量</t>
  </si>
  <si>
    <t>2</t>
  </si>
  <si>
    <t>反映购买运兵车的数量</t>
  </si>
  <si>
    <t>车辆 购置率</t>
  </si>
  <si>
    <t>反映购置是否达到数量</t>
  </si>
  <si>
    <t>验收合格率</t>
  </si>
  <si>
    <t>反映购置车辆是否质量达标</t>
  </si>
  <si>
    <t>经济效益指标</t>
  </si>
  <si>
    <t>森林火灾受灾面积</t>
  </si>
  <si>
    <t>82</t>
  </si>
  <si>
    <t>公顷</t>
  </si>
  <si>
    <t>反映森林火灾受灾面积大小</t>
  </si>
  <si>
    <t>森林火灾受害率</t>
  </si>
  <si>
    <t>0.9</t>
  </si>
  <si>
    <t>反映森林火灾情况</t>
  </si>
  <si>
    <t>烦死森林草原火灾事故（件）起数</t>
  </si>
  <si>
    <t>8</t>
  </si>
  <si>
    <t>起</t>
  </si>
  <si>
    <t>反映发生森林草原火灾事故数</t>
  </si>
  <si>
    <t>车辆使用年限</t>
  </si>
  <si>
    <t>反映车辆使用时间</t>
  </si>
  <si>
    <t>人民群众对森林防火满意度</t>
  </si>
  <si>
    <t>90</t>
  </si>
  <si>
    <t>反映人民群众对森林防火满意度</t>
  </si>
  <si>
    <t>曲靖市公安局沾益分局</t>
  </si>
  <si>
    <t>禁毒宣传教育全覆盖，吸毒人员戒断巩固率达15%以上，严打毒品犯罪。禁毒宣传教育全覆盖，吸毒人员戒断巩固率达16%以上，严打毒品犯罪。</t>
  </si>
  <si>
    <t>吸毒人员戒断巩固率达15%以上</t>
  </si>
  <si>
    <t>&lt;</t>
  </si>
  <si>
    <t>15</t>
  </si>
  <si>
    <t>禁毒宣传、毒品预防、禁种铲毒等</t>
  </si>
  <si>
    <t>巩固</t>
  </si>
  <si>
    <t>定性指标</t>
  </si>
  <si>
    <t>毒品预防教育进学校</t>
  </si>
  <si>
    <t>全区中小学全覆盖</t>
  </si>
  <si>
    <t>预防为主，综合治理，四禁并举</t>
  </si>
  <si>
    <t>90%</t>
  </si>
  <si>
    <t>曲靖市沾益区城市综合管理局</t>
  </si>
  <si>
    <t>街面管理无盲区、无死角、实现街面环境更加优良、容貌更加靓丽。</t>
  </si>
  <si>
    <t>城区市容市貌执勤管理范围</t>
  </si>
  <si>
    <t>55条及3个乡镇街道</t>
  </si>
  <si>
    <t>条</t>
  </si>
  <si>
    <t>执勤完成及时率</t>
  </si>
  <si>
    <t>100%</t>
  </si>
  <si>
    <t>项</t>
  </si>
  <si>
    <t>提升人居环境效果</t>
  </si>
  <si>
    <t>良好</t>
  </si>
  <si>
    <t>城区居民对城市管理的满意度</t>
  </si>
  <si>
    <t>95%</t>
  </si>
  <si>
    <t>人次</t>
  </si>
  <si>
    <t>曲靖市沾益区住房和城乡建设局</t>
  </si>
  <si>
    <t>1、保障性住房日常管理：物业管理、人员工资；2、保障性住房维修维护：水电维修、房屋结构维修、配套设施维护维修；3、发放公共租赁住房补贴工作调研、协调工作；4、房屋安全排查、鉴定。</t>
  </si>
  <si>
    <t>水电维修、维护及水电表更换，房屋单元门维修及更换</t>
  </si>
  <si>
    <t>2106套</t>
  </si>
  <si>
    <t>套</t>
  </si>
  <si>
    <t>《沾益县廉租住房保障管理实施细则》、《沾益县公共租赁住房管理实施细则》</t>
  </si>
  <si>
    <t>设备维护（门禁系统3套、监控设备系统3台、摄像头70个、变压器5台、小区照明94盏、楼道照明966盏）</t>
  </si>
  <si>
    <t>1141</t>
  </si>
  <si>
    <t>盏</t>
  </si>
  <si>
    <t>小区绿化管养及补种</t>
  </si>
  <si>
    <t>20163.11㎡</t>
  </si>
  <si>
    <t>平方米</t>
  </si>
  <si>
    <t>维修、改造后，房屋满足基本居住功能需要比例</t>
  </si>
  <si>
    <t>开工时间</t>
  </si>
  <si>
    <t>2019-1</t>
  </si>
  <si>
    <t>后勤保障</t>
  </si>
  <si>
    <t>160万元</t>
  </si>
  <si>
    <t>生态效益指标</t>
  </si>
  <si>
    <t>改造后，可以改善保障对象的卫生条件，提高居住环境</t>
  </si>
  <si>
    <t>有保障</t>
  </si>
  <si>
    <t>房屋维修及改造后能保证安全使用，提高服务质量</t>
  </si>
  <si>
    <t>长期</t>
  </si>
  <si>
    <t>满意度指标—服务对象满意度指标</t>
  </si>
  <si>
    <t>中共曲靖市沾益区委政法委员会</t>
  </si>
  <si>
    <t>组织开展基层网格员评比表彰活动，奖励在基层社会治理工作中作用发挥明显的基层网格员，根据评优评先考核细则，全区每年评选5名“金牌网格员”，各奖励1万元；评选100名“优秀网格员”、10名“优秀网格长”和10名“优秀网格管理员”，各奖励3000元。</t>
  </si>
  <si>
    <t>金牌网格员</t>
  </si>
  <si>
    <t>5</t>
  </si>
  <si>
    <t>人</t>
  </si>
  <si>
    <t>全区每年评选5名“金牌网格员”，各奖励1万元；评选100名“优秀网格员”、10名“优秀网格长”和10名“优秀网格管理员”，各奖励3000元。</t>
  </si>
  <si>
    <t>优秀网格员</t>
  </si>
  <si>
    <t>优秀网格长</t>
  </si>
  <si>
    <t>优秀网格管理员</t>
  </si>
  <si>
    <t>矛盾纠纷化解率</t>
  </si>
  <si>
    <t>70</t>
  </si>
  <si>
    <t>群众安全感满意度</t>
  </si>
  <si>
    <t>全省群众安全感满意度测评</t>
  </si>
  <si>
    <t>中国共产党曲靖市沾益区委员会统一战线工作部</t>
  </si>
  <si>
    <t>按照《曲靖市沾益区争创全省全国民族团结进步示范区实施方案》要求，全面持久开展民族团结进步创建工作，确保沾益区2022年创建为全省民族团结进步示范区，并全力争创全国民族团结进步示范区，为曲靖市2023年创建为全国民族团结进步示范市奠定坚实基础。</t>
  </si>
  <si>
    <t>民族团结进步进机关，争创“不忘初心、牢记使命”示范单位</t>
  </si>
  <si>
    <t>90%以上的区直机关达标申报、验收命名为“沾益区民族团结进步示范单位”</t>
  </si>
  <si>
    <t>民族团结进步进企业，争创“和睦友爱、拼搏进取”示范单位</t>
  </si>
  <si>
    <t>80</t>
  </si>
  <si>
    <t>80%以上的国有企业和民营企业达标申报、验收命名为“沾益区民族团结进步示范单位”</t>
  </si>
  <si>
    <t>民族团结进步进乡镇（街道），争创“团结奋斗、繁荣发展”示范单位</t>
  </si>
  <si>
    <t>11</t>
  </si>
  <si>
    <t>个</t>
  </si>
  <si>
    <t>11个乡镇（街道）达标申报、验收命名为“沾益区民族团结进步示范单位”</t>
  </si>
  <si>
    <t>民族团结进步进村（社区），争创“交往交流、共居共乐”示范单位</t>
  </si>
  <si>
    <t>80%以上的村（社区）达标申报、验收命名为“沾益区民族团结进步示范单位”</t>
  </si>
  <si>
    <t>民族团结进步进学校，争创“互助共学、共同进步”示范单位</t>
  </si>
  <si>
    <t>90%以上的学校达标申报、验收命名为“沾益区民族团结进步示范单位”</t>
  </si>
  <si>
    <t>民族团结进步进连队，争创“军民融合、共创共建”示范单位</t>
  </si>
  <si>
    <t>80%以上的驻沾部队达标申报、验收命名为“沾益区民族团结进步示范单位”</t>
  </si>
  <si>
    <t>民族团结进步进宗教活动场所，争创“管理规范、服务社会”示范单位</t>
  </si>
  <si>
    <t>80%以上的宗教活动固定处所达标申报、验收命名为“沾益区民族团结进步示范单位”</t>
  </si>
  <si>
    <t>民族团结进步进窗口服务行业，争创“依法办事、为民务实”示范单位</t>
  </si>
  <si>
    <t>80%以上的窗口单位达标申报、验收命名为“沾益区民族团结进步示范单位”</t>
  </si>
  <si>
    <t>民族团结进步进机关旅游景区景点，争创“农旅融合、文旅融合”示范单位</t>
  </si>
  <si>
    <t>80%以上的景区景点达标申报、验收命名为“沾益区民族团结进步示范单位”</t>
  </si>
  <si>
    <t>民族团结进步进“两新组织”，争创“热情服务、热心公益”示范单位</t>
  </si>
  <si>
    <t>80%以上的“两新组织”达标申报、验收命名为“沾益区民族团结进步示范单位”</t>
  </si>
  <si>
    <t>动员部署工作</t>
  </si>
  <si>
    <t>2021年9月完成动员部署工作</t>
  </si>
  <si>
    <t>集中创建工作</t>
  </si>
  <si>
    <t>2021年10月—2022年2月完成集中创建工作</t>
  </si>
  <si>
    <t>总结命名工作</t>
  </si>
  <si>
    <t>2022年3月完成总结命名工作</t>
  </si>
  <si>
    <t>整改提质工作</t>
  </si>
  <si>
    <t>2022年4月—5月完成整改提质工作</t>
  </si>
  <si>
    <t>迎接验收工作</t>
  </si>
  <si>
    <t>2022年6月完成迎接验收工作</t>
  </si>
  <si>
    <t>民族团结，社会和谐稳定</t>
  </si>
  <si>
    <t>及时有效化解涉及民族因素的矛盾纠纷，无因民族问题引发的群体性事件。</t>
  </si>
  <si>
    <t>服务对象满意度</t>
  </si>
  <si>
    <t>服务对象满意度进行调查</t>
  </si>
  <si>
    <t>曲靖市沾益区市场监督管理局</t>
  </si>
  <si>
    <t>通过持续开展食品安全抽检，巩固国家食品安全城市创建成果，让群众满意放心。</t>
  </si>
  <si>
    <t>区级食品安全抽检任务</t>
  </si>
  <si>
    <t>1200</t>
  </si>
  <si>
    <t>批次</t>
  </si>
  <si>
    <t>反映需要完成的抽检任务书</t>
  </si>
  <si>
    <t>抽检合格率</t>
  </si>
  <si>
    <t>97</t>
  </si>
  <si>
    <t>需要达到的合格率</t>
  </si>
  <si>
    <t>完成时限</t>
  </si>
  <si>
    <t>12</t>
  </si>
  <si>
    <t>月</t>
  </si>
  <si>
    <t>反映任务完成的时限</t>
  </si>
  <si>
    <t>食品经营环境</t>
  </si>
  <si>
    <t>稳定</t>
  </si>
  <si>
    <t>未发生重大食品安全事件</t>
  </si>
  <si>
    <t>食品安全满意度</t>
  </si>
  <si>
    <t>反映要达到的食品安全满意度</t>
  </si>
  <si>
    <t>曲靖市沾益区商务局</t>
  </si>
  <si>
    <t>完善城乡统筹、以主城区为中心、乡镇为重点、村为基础的农村商业体系、推动城乡商业服务均等化。到2025年，实现主城区有连锁商超和快递物流公共配送中心、乡镇有商贸中心和物流配送站、村村有连锁便利店并通快递，农产品现代流通体系趋于完善，农村商业服务成为乡村振兴的有力支撑。“十四五”时期，力争全区乡村消费品零售额年均增长10％以上。</t>
  </si>
  <si>
    <t>主城区有连锁商超和快递物流公共配送中心</t>
  </si>
  <si>
    <t>实现主城区有连锁商超和快递物流公共配送中心</t>
  </si>
  <si>
    <t>乡镇商贸中心和物流配送站</t>
  </si>
  <si>
    <t>乡镇有商贸中心和物流配送站</t>
  </si>
  <si>
    <t>全区乡村消费品零售额年均增长</t>
  </si>
  <si>
    <t>服务企业满意度</t>
  </si>
  <si>
    <t>中国共产党曲靖市沾益区委员会办公室</t>
  </si>
  <si>
    <t>最大限度的从司法程序和实体法律的处罚中分流出来， 在不脱离社区（村委会）、家庭、学校的条件下，组织专人进行帮教，矫治，使其走上正轨，预防重新犯罪。</t>
  </si>
  <si>
    <t>在广大青少年中开展法制宣传教育活动</t>
  </si>
  <si>
    <t>20场次</t>
  </si>
  <si>
    <t>次</t>
  </si>
  <si>
    <t>宣传效果好</t>
  </si>
  <si>
    <t>开展触法未成年人社会背景调查</t>
  </si>
  <si>
    <t>30人次</t>
  </si>
  <si>
    <t>方法有效</t>
  </si>
  <si>
    <t>参与办案机关对触法未成年人的询问</t>
  </si>
  <si>
    <t>40人次</t>
  </si>
  <si>
    <t>　 作为社会调查员与法庭审理</t>
  </si>
  <si>
    <t>20人次</t>
  </si>
  <si>
    <t>建立失足青少年个人档案，跟踪帮教、矫治触法未成年人</t>
  </si>
  <si>
    <t>80人次</t>
  </si>
  <si>
    <t>未成年人犯罪案件下降</t>
  </si>
  <si>
    <t>下降大于5%</t>
  </si>
  <si>
    <t>比例下降</t>
  </si>
  <si>
    <t>接受办案机关委托即开展工作</t>
  </si>
  <si>
    <t>2019年1-12月</t>
  </si>
  <si>
    <t>法制宣传教育活动2000元/场次</t>
  </si>
  <si>
    <t>40000元</t>
  </si>
  <si>
    <t>元</t>
  </si>
  <si>
    <t>活动效果好</t>
  </si>
  <si>
    <t>项目办“五老”参与询问、社会调查、庭审、帮教100元/人次</t>
  </si>
  <si>
    <t>17000元</t>
  </si>
  <si>
    <t>5位驻会老同志工作补贴，每人每年9600元</t>
  </si>
  <si>
    <t>48000元</t>
  </si>
  <si>
    <t>工作有效</t>
  </si>
  <si>
    <t>司法项目档案材料、办公用品等费用</t>
  </si>
  <si>
    <t>15000元</t>
  </si>
  <si>
    <t>工作开展有效</t>
  </si>
  <si>
    <t>维护未成年人合法权益人数</t>
  </si>
  <si>
    <t>大于115人</t>
  </si>
  <si>
    <t>受益触法未成年人家庭数量</t>
  </si>
  <si>
    <t>大于50户</t>
  </si>
  <si>
    <t>户</t>
  </si>
  <si>
    <t>项目开展后未成年人犯罪情况</t>
  </si>
  <si>
    <t>明显改善</t>
  </si>
  <si>
    <t>近几年工作成效对比</t>
  </si>
  <si>
    <t>触法未成年人及其家庭满意度</t>
  </si>
  <si>
    <t>家庭满意度</t>
  </si>
  <si>
    <t>6-2  曲靖市沾益区重点工作情况解释说明汇总表</t>
  </si>
  <si>
    <t>重点工作</t>
  </si>
  <si>
    <t>曲靖市沾益区2023年工作重点及工作情况</t>
  </si>
  <si>
    <t xml:space="preserve">收支目标 </t>
  </si>
  <si>
    <t>全区一般公共预算收入增长6%；支出增长3%。</t>
  </si>
  <si>
    <t>持续强化发展，围绕“生财”培育税源</t>
  </si>
  <si>
    <t>牢固树立“产业兴则财源兴，产业强则财力强”的理念，始终把支持产业发展作为财源建设、财政增收的首要任务，扛牢发展第一要务，建立健全财源培育机制，培植涵养财源。一是坚持把园区作为产业发展的主阵地，深入实施园区高质量发展三年行动计划，围绕打造“5个百亿级产业集群”，聚焦园区主导产业，打造先进制造基地的发展定位，围绕加快构建现代产业体系，把项目作为财源建设的总抓手，大力发展新能源、绿色硅光伏、绿色铝精深加工等产业，拓宽渠道培育税源。二是深入实施园区产值两年倍增计划，持续优化营商环境，切实提升服务意识，全力做好索通云铝90万吨阳极碳素二期、云南能投40万吨有机硅单体及配套二期、20万吨磷酸铁锂前驱体、曲靖融合20万吨磷酸铁等重点项目要素保障工作，拓展增量税源。三是持续巩固提升传统财源产业，培育壮大新型财源产业，拓展财源产业支撑结构，全力推进宣富高速、黑滩河水库、有机硅、绿色铝精深加工等一批重点项目建设，进一步夯实税源税基，打造财源建设新的增长点。四是落实税费支持政策，全面落实减税降费和企业纾困帮扶、就业稳岗等扶持政策，妥善处理减税与发展、短期与长期的关系，充分发挥政策的针对性、有效性，从源头上帮助市场主体减负纾困、降本增效，确保“六稳”、“六保”工作任务落地落实，促进实体经济健康发展。</t>
  </si>
  <si>
    <t>持续强化征管，围绕“聚财”组织收入</t>
  </si>
  <si>
    <t>科学统筹和抓好财政收入与稳增长的关系，积极应对稳增长、稳预期、防风险等多重压力，紧盯全年财政收支目标，努力克服各种减收因素，积极研究增收措施，竭尽全力增加税收。一是不断强化重点税源日常管理，坚持抓大不放小，强化对主体税种分析研判，特别是跟进区域内26户重点税源企业税收征管情况，采取务实精准措施，做好房地产、建筑业、交通运输、焦化、有色金属等重点行业，曲煤焦化、大为制氨、电厂、铝厂等重点税源，宣富高速、黑滩河水库等重点项目的纳税服务，全面压实责任，持续强化统筹调度，全力以赴确保2023年一季度实现“开门红”，圆满完成全年一般公共预算收入目标任务。二是不断加强财税部门协调联动，强化对增值税留抵退税政策实施效果及后期税收回补情况跟踪分析，持续加大综合治税力度，强化收入预期管理、加强重点税源监测，坚持有机调控、熨平收入短期波动，夯实收入平稳增长基础。三是把握新形势、新任务、新要求，精准分析研判中央和省级财政系列政策举措，找准工作结合点、切入点，着力在稳存量、拓增量上下功夫，主动争取上级补助。继续贯彻落实《曲靖市沾益区争资增收融资工作激励办法》，建立一月一通报机制，充分调动全区各级各部门的积极性，多形式、多渠道争取项目资金、增加财力。四是超前谋划，积极争取地方专项债券项目资金、中央和省预算内资金等政策工具支持产业发展，推进园区高质量发展。加大补充耕地和水田垦造力度，加大批而未供和闲置土地出让力度。</t>
  </si>
  <si>
    <t>持续强化防范，围绕“用财”防控风险</t>
  </si>
  <si>
    <t>注重有效防范化解财政领域风险，牢固树立底线思维，综合施策、持续发力，牢牢守住不发生系统性风险底线。一是持续树牢“过紧日子”要求，大力优化支持结构，坚持有保有压，加强民生事业财力保障，积极支持乡村振兴、经济社会发展、教育、社会保障、医疗卫生等民生重点领域，做到保好基本、兜住底线。二是积极稳妥防范化解风险隐患，全力防范化解财政风险，把化解债务风险作为当前重要任务来抓，坚持统筹推进、各负其责，积极稳妥化解存量债务，坚决遏制新增债务，按照“谁举借、谁偿还”的原则，“一债一策”明确每一笔债务化解工作的责任领导、责任单位和化解时限，争取通过协议展期、资产处置、清收应收账款还账等方式妥善处置存量债务，标本兼治、精准发力，化解债务风险。三是强化风险管控，筑牢安全底线，严格收支管理，依法接受人大监督、审计监督，自觉、主动接受社会公众监督，加大财会监督和审计力度，不断健全覆盖所有政府性资金和财政运行全过程监管机制，不断完善区直预算单位内部控制、预算拨款监督、资金跟踪问效等工作机制，紧盯重点领域、关键环节和审查审批，严肃财经纪律。</t>
  </si>
  <si>
    <t>持续强化统筹，围绕“管财”提升能力</t>
  </si>
  <si>
    <t>坚持抓改革促突破，完善财政体制机制，切实管好用好财政资金，提高财政资金资源配置效率。一是牢固树立法治观念，落实《中华人民共和国预算法》及《中华人民共和国预算法实施条例》要求，全面实施零基预算，部门预算支出全部纳入预算项目库，实施项目全生命周期管理，加强专项审核、指导监管，切实加大预算统筹力度，规范预算支出管理，强化预算执行和绩效管理。二是深化“放管服”改革部署，践行“为民办实事”改革宗旨，落实“政务服务”数字政府建设要求，提升监管水平和效率，加快现代财政制度改革和信息化发展。三是进一步做好预决算公开、行政事业单位内部控制制度、“双随机、一公开”、政府购买服务、党政机关会议定点场所采购等工作，进一步维护财政秩序，保障资金安全，规范权力运行，有效提升财政管理水平。四是依托财政平台一体化系统全面落实全口径预算管理，聚焦财政管理重点领域，动态监控全区各预算单位资金使用管理的合法性、合规性，切实把好支付关、管理关、审核关，筑牢财经纪律“防火墙”。</t>
  </si>
  <si>
    <t>持续强化机制，围绕“理财”改革创新</t>
  </si>
  <si>
    <t xml:space="preserve">切实发挥改革的突破和先导作用，激发高质量发展动力与活力。一是全面落实省、市奋进新征程推动新跨越缓解基层财政困难三年行动计划政策措施，积极发挥财政职能作用，以规范管理为基础，以财源培植为重点，以县域经济高质量发展为引领，更加注重财政可持续，提升基层财政保障能力。二是深入推进改革创新，深化财政体制改革，优化预算管理制度，强化国有资产和资源管理，加强财会监督，健全财会监督体系，提升监督效能。三是深化国资国企改革，加快构建国有资产监管“全覆盖”体系，着力整合资源资产，壮大国有企业实力。通过产业培育、资本整合，做大增量、盘活存量，优化配置，提升国有企业的影响力和带动力。扎实推进公益性公墓、土地开发整理等项目，逐步提升区属国有企业实体化运营能力。加快推进高新投公司、建投集团AA评级，全面提升整体融资能力。四是积极引导金融机构优化产品和服务，满足实体经济多样化的金融需求，加大对小微企业、新兴产业、“三农”等重点领域的扶持力度。疏通银企合作渠道，深化“银企互动”和“银企合作”，不断提高金融风险的监测预警处置水平，保障金融稳定，促进经济和金融良性循环健康发展。严肃财经纪律，规范财政秩序，主动接受人大、政协、纪委监委、审计和社会公众监督。
</t>
  </si>
  <si>
    <t xml:space="preserve">重大政策和重点项目绩效目标说明 </t>
  </si>
  <si>
    <t>经过多年的绩效评价实践探索，沾益区财政局逐步理顺了全面实施绩效评价的工作框架和流程，形成了各部门开展绩效自评、财政部门选择部分重大项目开展重点评价的评价工作机制，搭建了一套较为实用的评价工作流程，并以绩效评价管理办法、操作指南、指标体系参考等制度形式加以固化，为今后绩效评价工作的深入推进奠定了坚实基础。逐步建立预算编制有目标、预算执行有监控、预算完成有评价、评价结果有反馈、反馈结果有应用的全过程预算绩效管理机制。在推进绩效评价结果应用的工作机制方面，财政部门和各预算主管部门各司其职，共同推进绩效评价结果应用得以落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</si>
</sst>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_(* #,##0.00_);_(* \(#,##0.00\);_(* &quot;-&quot;??_);_(@_)"/>
    <numFmt numFmtId="179" formatCode="&quot;$&quot;\ #,##0.00_-;[Red]&quot;$&quot;\ #,##0.00\-"/>
    <numFmt numFmtId="180" formatCode="_(&quot;$&quot;* #,##0.00_);_(&quot;$&quot;* \(#,##0.00\);_(&quot;$&quot;* &quot;-&quot;??_);_(@_)"/>
    <numFmt numFmtId="181" formatCode="#,##0;\(#,##0\)"/>
    <numFmt numFmtId="182" formatCode="&quot;$&quot;#,##0.00_);[Red]\(&quot;$&quot;#,##0.00\)"/>
    <numFmt numFmtId="183" formatCode="_-* #,##0_-;\-* #,##0_-;_-* &quot;-&quot;_-;_-@_-"/>
    <numFmt numFmtId="184" formatCode="_-* #,##0.00_-;\-* #,##0.00_-;_-* &quot;-&quot;??_-;_-@_-"/>
    <numFmt numFmtId="185" formatCode="_-&quot;$&quot;\ * #,##0.00_-;_-&quot;$&quot;\ * #,##0.00\-;_-&quot;$&quot;\ * &quot;-&quot;??_-;_-@_-"/>
    <numFmt numFmtId="186" formatCode="\$#,##0.00;\(\$#,##0.00\)"/>
    <numFmt numFmtId="187" formatCode="\$#,##0;\(\$#,##0\)"/>
    <numFmt numFmtId="188" formatCode="#,##0.0_);\(#,##0.0\)"/>
    <numFmt numFmtId="189" formatCode="&quot;$&quot;#,##0_);[Red]\(&quot;$&quot;#,##0\)"/>
    <numFmt numFmtId="190" formatCode="&quot;$&quot;\ #,##0_-;[Red]&quot;$&quot;\ #,##0\-"/>
    <numFmt numFmtId="191" formatCode="#\ ??/??"/>
    <numFmt numFmtId="192" formatCode="_(&quot;$&quot;* #,##0_);_(&quot;$&quot;* \(#,##0\);_(&quot;$&quot;* &quot;-&quot;_);_(@_)"/>
    <numFmt numFmtId="193" formatCode="_(* #,##0_);_(* \(#,##0\);_(* &quot;-&quot;_);_(@_)"/>
    <numFmt numFmtId="194" formatCode="#,##0.000000"/>
    <numFmt numFmtId="195" formatCode="0\.0,&quot;0&quot;"/>
    <numFmt numFmtId="196" formatCode="0.0"/>
    <numFmt numFmtId="197" formatCode="#,##0_ ;[Red]\-#,##0\ "/>
    <numFmt numFmtId="198" formatCode="#,##0_ "/>
    <numFmt numFmtId="199" formatCode="0.0%"/>
    <numFmt numFmtId="200" formatCode="#,##0.00_ ;\-#,##0.00;;"/>
    <numFmt numFmtId="201" formatCode="#,##0.00_);[Red]\(#,##0.00\)"/>
    <numFmt numFmtId="202" formatCode="_ * #,##0_ ;_ * \-#,##0_ ;_ * &quot;-&quot;??_ ;_ @_ "/>
    <numFmt numFmtId="203" formatCode="0.00_ "/>
    <numFmt numFmtId="204" formatCode="0_ "/>
  </numFmts>
  <fonts count="130">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2"/>
      <color rgb="FF000000"/>
      <name val="宋体"/>
      <charset val="134"/>
      <scheme val="major"/>
    </font>
    <font>
      <sz val="12"/>
      <color theme="1"/>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0"/>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b/>
      <sz val="20"/>
      <name val="方正小标宋简体"/>
      <charset val="134"/>
    </font>
    <font>
      <sz val="14"/>
      <name val="MS Serif"/>
      <charset val="0"/>
    </font>
    <font>
      <sz val="14"/>
      <name val="Times New Roman"/>
      <charset val="0"/>
    </font>
    <font>
      <sz val="14"/>
      <name val="宋体"/>
      <charset val="134"/>
      <scheme val="minor"/>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14"/>
      <color theme="1"/>
      <name val="宋体"/>
      <charset val="134"/>
      <scheme val="minor"/>
    </font>
    <font>
      <sz val="20"/>
      <color indexed="8"/>
      <name val="宋体"/>
      <charset val="134"/>
    </font>
    <font>
      <b/>
      <sz val="18"/>
      <color indexed="8"/>
      <name val="方正小标宋简体"/>
      <charset val="134"/>
    </font>
    <font>
      <sz val="11"/>
      <name val="宋体"/>
      <charset val="134"/>
    </font>
    <font>
      <b/>
      <sz val="14"/>
      <name val="黑体"/>
      <charset val="134"/>
    </font>
    <font>
      <sz val="14"/>
      <color indexed="9"/>
      <name val="宋体"/>
      <charset val="134"/>
    </font>
    <font>
      <b/>
      <sz val="11"/>
      <color theme="1"/>
      <name val="宋体"/>
      <charset val="134"/>
      <scheme val="minor"/>
    </font>
    <font>
      <sz val="20"/>
      <color theme="1"/>
      <name val="方正小标宋简体"/>
      <charset val="134"/>
    </font>
    <font>
      <sz val="20"/>
      <color theme="1"/>
      <name val="方正小标宋_GBK"/>
      <charset val="134"/>
    </font>
    <font>
      <b/>
      <sz val="12"/>
      <color theme="1"/>
      <name val="宋体"/>
      <charset val="134"/>
      <scheme val="minor"/>
    </font>
    <font>
      <b/>
      <sz val="14"/>
      <color theme="1"/>
      <name val="宋体"/>
      <charset val="134"/>
    </font>
    <font>
      <sz val="14"/>
      <name val="Arial"/>
      <charset val="0"/>
    </font>
    <font>
      <b/>
      <sz val="14"/>
      <name val="Arial"/>
      <charset val="0"/>
    </font>
    <font>
      <sz val="18"/>
      <color indexed="8"/>
      <name val="方正小标宋简体"/>
      <charset val="134"/>
    </font>
    <font>
      <sz val="14"/>
      <color indexed="10"/>
      <name val="宋体"/>
      <charset val="134"/>
    </font>
    <font>
      <b/>
      <sz val="11"/>
      <name val="宋体"/>
      <charset val="134"/>
    </font>
    <font>
      <sz val="12"/>
      <color rgb="FFFF0000"/>
      <name val="宋体"/>
      <charset val="134"/>
    </font>
    <font>
      <sz val="18"/>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52"/>
      <name val="宋体"/>
      <charset val="134"/>
    </font>
    <font>
      <sz val="10"/>
      <name val="Geneva"/>
      <charset val="0"/>
    </font>
    <font>
      <sz val="10"/>
      <name val="楷体"/>
      <charset val="134"/>
    </font>
    <font>
      <sz val="11"/>
      <color indexed="9"/>
      <name val="宋体"/>
      <charset val="134"/>
    </font>
    <font>
      <sz val="12"/>
      <color indexed="9"/>
      <name val="宋体"/>
      <charset val="134"/>
    </font>
    <font>
      <b/>
      <sz val="11"/>
      <color indexed="8"/>
      <name val="宋体"/>
      <charset val="134"/>
    </font>
    <font>
      <sz val="8"/>
      <name val="Times New Roman"/>
      <charset val="0"/>
    </font>
    <font>
      <sz val="11"/>
      <color indexed="17"/>
      <name val="宋体"/>
      <charset val="134"/>
    </font>
    <font>
      <sz val="11"/>
      <color indexed="60"/>
      <name val="宋体"/>
      <charset val="134"/>
    </font>
    <font>
      <sz val="10"/>
      <name val="Arial"/>
      <charset val="0"/>
    </font>
    <font>
      <sz val="8"/>
      <name val="Arial"/>
      <charset val="0"/>
    </font>
    <font>
      <sz val="12"/>
      <color indexed="17"/>
      <name val="宋体"/>
      <charset val="134"/>
    </font>
    <font>
      <sz val="12"/>
      <color indexed="16"/>
      <name val="宋体"/>
      <charset val="134"/>
    </font>
    <font>
      <sz val="12"/>
      <name val="Times New Roman"/>
      <charset val="0"/>
    </font>
    <font>
      <i/>
      <sz val="11"/>
      <color indexed="23"/>
      <name val="宋体"/>
      <charset val="134"/>
    </font>
    <font>
      <b/>
      <sz val="15"/>
      <color indexed="56"/>
      <name val="宋体"/>
      <charset val="134"/>
    </font>
    <font>
      <sz val="11"/>
      <color indexed="20"/>
      <name val="宋体"/>
      <charset val="134"/>
    </font>
    <font>
      <b/>
      <sz val="11"/>
      <color indexed="56"/>
      <name val="宋体"/>
      <charset val="134"/>
    </font>
    <font>
      <b/>
      <sz val="10"/>
      <name val="MS Sans Serif"/>
      <charset val="0"/>
    </font>
    <font>
      <b/>
      <sz val="11"/>
      <color indexed="63"/>
      <name val="宋体"/>
      <charset val="134"/>
    </font>
    <font>
      <b/>
      <sz val="18"/>
      <color indexed="56"/>
      <name val="宋体"/>
      <charset val="134"/>
    </font>
    <font>
      <b/>
      <sz val="11"/>
      <color indexed="9"/>
      <name val="宋体"/>
      <charset val="134"/>
    </font>
    <font>
      <b/>
      <sz val="11"/>
      <color indexed="52"/>
      <name val="宋体"/>
      <charset val="134"/>
    </font>
    <font>
      <sz val="10"/>
      <name val="Helv"/>
      <charset val="0"/>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0"/>
    </font>
    <font>
      <sz val="10"/>
      <name val="MS Sans Serif"/>
      <charset val="0"/>
    </font>
    <font>
      <b/>
      <sz val="10"/>
      <name val="Tms Rmn"/>
      <charset val="0"/>
    </font>
    <font>
      <sz val="11"/>
      <color indexed="62"/>
      <name val="宋体"/>
      <charset val="134"/>
    </font>
    <font>
      <sz val="9"/>
      <name val="宋体"/>
      <charset val="134"/>
    </font>
    <font>
      <sz val="10"/>
      <name val="Times New Roman"/>
      <charset val="0"/>
    </font>
    <font>
      <b/>
      <sz val="12"/>
      <color indexed="8"/>
      <name val="宋体"/>
      <charset val="134"/>
    </font>
    <font>
      <b/>
      <sz val="15"/>
      <color indexed="54"/>
      <name val="宋体"/>
      <charset val="134"/>
    </font>
    <font>
      <b/>
      <sz val="10"/>
      <color indexed="9"/>
      <name val="宋体"/>
      <charset val="134"/>
    </font>
    <font>
      <b/>
      <sz val="9"/>
      <name val="Arial"/>
      <charset val="0"/>
    </font>
    <font>
      <b/>
      <sz val="13"/>
      <color indexed="54"/>
      <name val="宋体"/>
      <charset val="134"/>
    </font>
    <font>
      <sz val="12"/>
      <name val="Helv"/>
      <charset val="0"/>
    </font>
    <font>
      <sz val="12"/>
      <color indexed="9"/>
      <name val="Helv"/>
      <charset val="0"/>
    </font>
    <font>
      <b/>
      <sz val="8"/>
      <color indexed="9"/>
      <name val="宋体"/>
      <charset val="134"/>
    </font>
    <font>
      <sz val="7"/>
      <name val="Small Fonts"/>
      <charset val="0"/>
    </font>
    <font>
      <b/>
      <sz val="18"/>
      <color indexed="54"/>
      <name val="宋体"/>
      <charset val="134"/>
    </font>
    <font>
      <sz val="10"/>
      <color indexed="8"/>
      <name val="MS Sans Serif"/>
      <charset val="0"/>
    </font>
    <font>
      <b/>
      <sz val="11"/>
      <color indexed="54"/>
      <name val="宋体"/>
      <charset val="134"/>
    </font>
    <font>
      <b/>
      <sz val="14"/>
      <name val="楷体"/>
      <charset val="134"/>
    </font>
    <font>
      <b/>
      <sz val="18"/>
      <color indexed="62"/>
      <name val="宋体"/>
      <charset val="134"/>
    </font>
    <font>
      <b/>
      <sz val="10"/>
      <name val="Arial"/>
      <charset val="0"/>
    </font>
    <font>
      <u/>
      <sz val="10"/>
      <color indexed="12"/>
      <name val="Times"/>
      <charset val="0"/>
    </font>
    <font>
      <u/>
      <sz val="11"/>
      <color indexed="52"/>
      <name val="宋体"/>
      <charset val="134"/>
    </font>
    <font>
      <u/>
      <sz val="12"/>
      <color indexed="36"/>
      <name val="宋体"/>
      <charset val="134"/>
    </font>
    <font>
      <sz val="12"/>
      <name val="Courier"/>
      <charset val="0"/>
    </font>
    <font>
      <sz val="9"/>
      <name val="微软雅黑"/>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4">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10"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 fillId="4" borderId="10"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11" applyNumberFormat="0" applyFill="0" applyAlignment="0" applyProtection="0">
      <alignment vertical="center"/>
    </xf>
    <xf numFmtId="0" fontId="64" fillId="0" borderId="11" applyNumberFormat="0" applyFill="0" applyAlignment="0" applyProtection="0">
      <alignment vertical="center"/>
    </xf>
    <xf numFmtId="0" fontId="65" fillId="0" borderId="12" applyNumberFormat="0" applyFill="0" applyAlignment="0" applyProtection="0">
      <alignment vertical="center"/>
    </xf>
    <xf numFmtId="0" fontId="65" fillId="0" borderId="0" applyNumberFormat="0" applyFill="0" applyBorder="0" applyAlignment="0" applyProtection="0">
      <alignment vertical="center"/>
    </xf>
    <xf numFmtId="0" fontId="66" fillId="5" borderId="13" applyNumberFormat="0" applyAlignment="0" applyProtection="0">
      <alignment vertical="center"/>
    </xf>
    <xf numFmtId="0" fontId="67" fillId="6" borderId="14" applyNumberFormat="0" applyAlignment="0" applyProtection="0">
      <alignment vertical="center"/>
    </xf>
    <xf numFmtId="0" fontId="68" fillId="6" borderId="13" applyNumberFormat="0" applyAlignment="0" applyProtection="0">
      <alignment vertical="center"/>
    </xf>
    <xf numFmtId="0" fontId="69" fillId="7" borderId="15" applyNumberFormat="0" applyAlignment="0" applyProtection="0">
      <alignment vertical="center"/>
    </xf>
    <xf numFmtId="0" fontId="70" fillId="0" borderId="16" applyNumberFormat="0" applyFill="0" applyAlignment="0" applyProtection="0">
      <alignment vertical="center"/>
    </xf>
    <xf numFmtId="0" fontId="46" fillId="0" borderId="17" applyNumberFormat="0" applyFill="0" applyAlignment="0" applyProtection="0">
      <alignment vertical="center"/>
    </xf>
    <xf numFmtId="0" fontId="71" fillId="8" borderId="0" applyNumberFormat="0" applyBorder="0" applyAlignment="0" applyProtection="0">
      <alignment vertical="center"/>
    </xf>
    <xf numFmtId="0" fontId="72" fillId="9" borderId="0" applyNumberFormat="0" applyBorder="0" applyAlignment="0" applyProtection="0">
      <alignment vertical="center"/>
    </xf>
    <xf numFmtId="0" fontId="73" fillId="10" borderId="0" applyNumberFormat="0" applyBorder="0" applyAlignment="0" applyProtection="0">
      <alignment vertical="center"/>
    </xf>
    <xf numFmtId="0" fontId="74"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74" fillId="14" borderId="0" applyNumberFormat="0" applyBorder="0" applyAlignment="0" applyProtection="0">
      <alignment vertical="center"/>
    </xf>
    <xf numFmtId="0" fontId="74"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74" fillId="18" borderId="0" applyNumberFormat="0" applyBorder="0" applyAlignment="0" applyProtection="0">
      <alignment vertical="center"/>
    </xf>
    <xf numFmtId="0" fontId="74"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74" fillId="22" borderId="0" applyNumberFormat="0" applyBorder="0" applyAlignment="0" applyProtection="0">
      <alignment vertical="center"/>
    </xf>
    <xf numFmtId="0" fontId="74"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74" fillId="30" borderId="0" applyNumberFormat="0" applyBorder="0" applyAlignment="0" applyProtection="0">
      <alignment vertical="center"/>
    </xf>
    <xf numFmtId="0" fontId="74"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74" fillId="34" borderId="0" applyNumberFormat="0" applyBorder="0" applyAlignment="0" applyProtection="0">
      <alignment vertical="center"/>
    </xf>
    <xf numFmtId="0" fontId="0" fillId="0" borderId="0">
      <alignment vertical="center"/>
    </xf>
    <xf numFmtId="0" fontId="0" fillId="0" borderId="0">
      <alignment vertical="center"/>
    </xf>
    <xf numFmtId="0" fontId="75" fillId="0" borderId="18" applyNumberFormat="0" applyFill="0" applyAlignment="0" applyProtection="0">
      <alignment vertical="center"/>
    </xf>
    <xf numFmtId="0" fontId="76" fillId="0" borderId="0">
      <alignment vertical="center"/>
    </xf>
    <xf numFmtId="0" fontId="77" fillId="0" borderId="19" applyNumberFormat="0" applyFill="0" applyProtection="0">
      <alignment horizontal="center" vertical="center"/>
    </xf>
    <xf numFmtId="0" fontId="10" fillId="0" borderId="0">
      <alignment vertical="center"/>
    </xf>
    <xf numFmtId="0" fontId="78" fillId="35" borderId="0" applyNumberFormat="0" applyBorder="0" applyAlignment="0" applyProtection="0">
      <alignment vertical="center"/>
    </xf>
    <xf numFmtId="0" fontId="79" fillId="36" borderId="0" applyNumberFormat="0" applyBorder="0" applyAlignment="0" applyProtection="0">
      <alignment vertical="center"/>
    </xf>
    <xf numFmtId="0" fontId="80" fillId="0" borderId="20" applyNumberFormat="0" applyFill="0" applyAlignment="0" applyProtection="0">
      <alignment vertical="center"/>
    </xf>
    <xf numFmtId="9" fontId="10" fillId="0" borderId="0" applyFont="0" applyFill="0" applyBorder="0" applyAlignment="0" applyProtection="0">
      <alignment vertical="center"/>
    </xf>
    <xf numFmtId="0" fontId="79" fillId="37" borderId="0" applyNumberFormat="0" applyBorder="0" applyAlignment="0" applyProtection="0">
      <alignment vertical="center"/>
    </xf>
    <xf numFmtId="0" fontId="81" fillId="0" borderId="0">
      <alignment horizontal="center" vertical="center" wrapText="1"/>
      <protection locked="0"/>
    </xf>
    <xf numFmtId="0" fontId="82" fillId="38" borderId="0" applyNumberFormat="0" applyBorder="0" applyAlignment="0" applyProtection="0">
      <alignment vertical="center"/>
    </xf>
    <xf numFmtId="0" fontId="76" fillId="0" borderId="0">
      <alignment vertical="center"/>
    </xf>
    <xf numFmtId="0" fontId="83" fillId="39" borderId="0" applyNumberFormat="0" applyBorder="0" applyAlignment="0" applyProtection="0">
      <alignment vertical="center"/>
    </xf>
    <xf numFmtId="0" fontId="26" fillId="40" borderId="0" applyNumberFormat="0" applyBorder="0" applyAlignment="0" applyProtection="0">
      <alignment vertical="center"/>
    </xf>
    <xf numFmtId="0" fontId="10" fillId="0" borderId="0">
      <alignment vertical="center"/>
    </xf>
    <xf numFmtId="0" fontId="10" fillId="0" borderId="0">
      <alignment vertical="center"/>
    </xf>
    <xf numFmtId="0" fontId="26" fillId="41" borderId="0" applyNumberFormat="0" applyBorder="0" applyAlignment="0" applyProtection="0">
      <alignment vertical="center"/>
    </xf>
    <xf numFmtId="0" fontId="0" fillId="0" borderId="0">
      <alignment vertical="center"/>
    </xf>
    <xf numFmtId="0" fontId="10" fillId="0" borderId="0">
      <alignment vertical="center"/>
    </xf>
    <xf numFmtId="0" fontId="79" fillId="42" borderId="0" applyNumberFormat="0" applyBorder="0" applyAlignment="0" applyProtection="0">
      <alignment vertical="center"/>
    </xf>
    <xf numFmtId="176" fontId="84" fillId="0" borderId="19" applyFill="0" applyProtection="0">
      <alignment horizontal="right" vertical="center"/>
    </xf>
    <xf numFmtId="0" fontId="78" fillId="42" borderId="0" applyNumberFormat="0" applyBorder="0" applyAlignment="0" applyProtection="0">
      <alignment vertical="center"/>
    </xf>
    <xf numFmtId="0" fontId="79" fillId="43" borderId="0" applyNumberFormat="0" applyBorder="0" applyAlignment="0" applyProtection="0">
      <alignment vertical="center"/>
    </xf>
    <xf numFmtId="0" fontId="82" fillId="44" borderId="0" applyNumberFormat="0" applyBorder="0" applyAlignment="0" applyProtection="0">
      <alignment vertical="center"/>
    </xf>
    <xf numFmtId="0" fontId="85" fillId="40" borderId="1" applyNumberFormat="0" applyBorder="0" applyAlignment="0" applyProtection="0">
      <alignment vertical="center"/>
    </xf>
    <xf numFmtId="0" fontId="78" fillId="45" borderId="0" applyNumberFormat="0" applyBorder="0" applyAlignment="0" applyProtection="0">
      <alignment vertical="center"/>
    </xf>
    <xf numFmtId="0" fontId="86" fillId="38" borderId="0" applyNumberFormat="0" applyBorder="0" applyAlignment="0" applyProtection="0">
      <alignment vertical="center"/>
    </xf>
    <xf numFmtId="0" fontId="87" fillId="46" borderId="0" applyNumberFormat="0" applyBorder="0" applyAlignment="0" applyProtection="0">
      <alignment vertical="center"/>
    </xf>
    <xf numFmtId="0" fontId="79" fillId="37" borderId="0" applyNumberFormat="0" applyBorder="0" applyAlignment="0" applyProtection="0">
      <alignment vertical="center"/>
    </xf>
    <xf numFmtId="0" fontId="88" fillId="0" borderId="0">
      <alignment vertical="center"/>
    </xf>
    <xf numFmtId="0" fontId="78" fillId="47" borderId="0" applyNumberFormat="0" applyBorder="0" applyAlignment="0" applyProtection="0">
      <alignment vertical="center"/>
    </xf>
    <xf numFmtId="0" fontId="10" fillId="0" borderId="0">
      <alignment vertical="center"/>
    </xf>
    <xf numFmtId="0" fontId="79" fillId="48" borderId="0" applyNumberFormat="0" applyBorder="0" applyAlignment="0" applyProtection="0">
      <alignment vertical="center"/>
    </xf>
    <xf numFmtId="0" fontId="79" fillId="42" borderId="0" applyNumberFormat="0" applyBorder="0" applyAlignment="0" applyProtection="0">
      <alignment vertical="center"/>
    </xf>
    <xf numFmtId="0" fontId="79" fillId="43" borderId="0" applyNumberFormat="0" applyBorder="0" applyAlignment="0" applyProtection="0">
      <alignment vertical="center"/>
    </xf>
    <xf numFmtId="9" fontId="10" fillId="0" borderId="0" applyFont="0" applyFill="0" applyBorder="0" applyAlignment="0" applyProtection="0">
      <alignment vertical="center"/>
    </xf>
    <xf numFmtId="0" fontId="89"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78" fillId="46" borderId="0" applyNumberFormat="0" applyBorder="0" applyAlignment="0" applyProtection="0">
      <alignment vertical="center"/>
    </xf>
    <xf numFmtId="0" fontId="79" fillId="48" borderId="0" applyNumberFormat="0" applyBorder="0" applyAlignment="0" applyProtection="0">
      <alignment vertical="center"/>
    </xf>
    <xf numFmtId="0" fontId="90" fillId="0" borderId="21" applyNumberFormat="0" applyFill="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91" fillId="46" borderId="0" applyNumberFormat="0" applyBorder="0" applyAlignment="0" applyProtection="0">
      <alignment vertical="center"/>
    </xf>
    <xf numFmtId="0" fontId="88" fillId="0" borderId="0">
      <alignment vertical="center"/>
    </xf>
    <xf numFmtId="0" fontId="78" fillId="46" borderId="0" applyNumberFormat="0" applyBorder="0" applyAlignment="0" applyProtection="0">
      <alignment vertical="center"/>
    </xf>
    <xf numFmtId="9" fontId="10" fillId="0" borderId="0" applyFont="0" applyFill="0" applyBorder="0" applyAlignment="0" applyProtection="0">
      <alignment vertical="center"/>
    </xf>
    <xf numFmtId="0" fontId="79" fillId="37" borderId="0" applyNumberFormat="0" applyBorder="0" applyAlignment="0" applyProtection="0">
      <alignment vertical="center"/>
    </xf>
    <xf numFmtId="0" fontId="79" fillId="42" borderId="0" applyNumberFormat="0" applyBorder="0" applyAlignment="0" applyProtection="0">
      <alignment vertical="center"/>
    </xf>
    <xf numFmtId="9" fontId="10" fillId="0" borderId="0" applyFont="0" applyFill="0" applyBorder="0" applyAlignment="0" applyProtection="0">
      <alignment vertical="center"/>
    </xf>
    <xf numFmtId="0" fontId="79" fillId="42" borderId="0" applyNumberFormat="0" applyBorder="0" applyAlignment="0" applyProtection="0">
      <alignment vertical="center"/>
    </xf>
    <xf numFmtId="0" fontId="0" fillId="48" borderId="0" applyNumberFormat="0" applyBorder="0" applyAlignment="0" applyProtection="0">
      <alignment vertical="center"/>
    </xf>
    <xf numFmtId="0" fontId="0" fillId="0" borderId="0">
      <alignment vertical="center"/>
    </xf>
    <xf numFmtId="0" fontId="0" fillId="0" borderId="0">
      <alignment vertical="center"/>
    </xf>
    <xf numFmtId="0" fontId="10" fillId="0" borderId="0">
      <alignment vertical="center"/>
    </xf>
    <xf numFmtId="0" fontId="92" fillId="0" borderId="0" applyNumberFormat="0" applyFill="0" applyBorder="0" applyAlignment="0" applyProtection="0">
      <alignment vertical="center"/>
    </xf>
    <xf numFmtId="0" fontId="93" fillId="0" borderId="22">
      <alignment horizontal="center" vertical="center"/>
    </xf>
    <xf numFmtId="0" fontId="91" fillId="49" borderId="0" applyNumberFormat="0" applyBorder="0" applyAlignment="0" applyProtection="0">
      <alignment vertical="center"/>
    </xf>
    <xf numFmtId="0" fontId="78" fillId="45" borderId="0" applyNumberFormat="0" applyBorder="0" applyAlignment="0" applyProtection="0">
      <alignment vertical="center"/>
    </xf>
    <xf numFmtId="0" fontId="94" fillId="41" borderId="23" applyNumberFormat="0" applyAlignment="0" applyProtection="0">
      <alignment vertical="center"/>
    </xf>
    <xf numFmtId="0" fontId="0" fillId="38" borderId="0" applyNumberFormat="0" applyBorder="0" applyAlignment="0" applyProtection="0">
      <alignment vertical="center"/>
    </xf>
    <xf numFmtId="0" fontId="83" fillId="39" borderId="0" applyNumberFormat="0" applyBorder="0" applyAlignment="0" applyProtection="0">
      <alignment vertical="center"/>
    </xf>
    <xf numFmtId="0" fontId="75" fillId="0" borderId="18" applyNumberFormat="0" applyFill="0" applyAlignment="0" applyProtection="0">
      <alignment vertical="center"/>
    </xf>
    <xf numFmtId="0" fontId="0" fillId="0" borderId="0">
      <alignment vertical="center"/>
    </xf>
    <xf numFmtId="0" fontId="0" fillId="0" borderId="0">
      <alignment vertical="center"/>
    </xf>
    <xf numFmtId="0" fontId="10" fillId="0" borderId="0">
      <alignment vertical="center"/>
    </xf>
    <xf numFmtId="43" fontId="0" fillId="0" borderId="0" applyFont="0" applyFill="0" applyBorder="0" applyAlignment="0" applyProtection="0">
      <alignment vertical="center"/>
    </xf>
    <xf numFmtId="0" fontId="92" fillId="0" borderId="0" applyNumberFormat="0" applyFill="0" applyBorder="0" applyAlignment="0" applyProtection="0">
      <alignment vertical="center"/>
    </xf>
    <xf numFmtId="0" fontId="84" fillId="0" borderId="7" applyNumberFormat="0" applyFill="0" applyProtection="0">
      <alignment horizontal="right" vertical="center"/>
    </xf>
    <xf numFmtId="0" fontId="75" fillId="0" borderId="18" applyNumberFormat="0" applyFill="0" applyAlignment="0" applyProtection="0">
      <alignment vertical="center"/>
    </xf>
    <xf numFmtId="0" fontId="0" fillId="0" borderId="0">
      <alignment vertical="center"/>
    </xf>
    <xf numFmtId="0" fontId="0" fillId="0" borderId="0">
      <alignment vertical="center"/>
    </xf>
    <xf numFmtId="0" fontId="95" fillId="0" borderId="0" applyNumberFormat="0" applyFill="0" applyBorder="0" applyAlignment="0" applyProtection="0">
      <alignment vertical="center"/>
    </xf>
    <xf numFmtId="0" fontId="26" fillId="40" borderId="0" applyNumberFormat="0" applyBorder="0" applyAlignment="0" applyProtection="0">
      <alignment vertical="center"/>
    </xf>
    <xf numFmtId="0" fontId="80" fillId="0" borderId="20" applyNumberFormat="0" applyFill="0" applyAlignment="0" applyProtection="0">
      <alignment vertical="center"/>
    </xf>
    <xf numFmtId="0" fontId="75" fillId="0" borderId="18" applyNumberFormat="0" applyFill="0" applyAlignment="0" applyProtection="0">
      <alignment vertical="center"/>
    </xf>
    <xf numFmtId="0" fontId="0" fillId="0" borderId="0">
      <alignment vertical="center"/>
    </xf>
    <xf numFmtId="0" fontId="0" fillId="0" borderId="0">
      <alignment vertical="center"/>
    </xf>
    <xf numFmtId="0" fontId="91" fillId="49" borderId="0" applyNumberFormat="0" applyBorder="0" applyAlignment="0" applyProtection="0">
      <alignment vertical="center"/>
    </xf>
    <xf numFmtId="0" fontId="26" fillId="41" borderId="0" applyNumberFormat="0" applyBorder="0" applyAlignment="0" applyProtection="0">
      <alignment vertical="center"/>
    </xf>
    <xf numFmtId="0" fontId="96" fillId="43" borderId="24" applyNumberFormat="0" applyAlignment="0" applyProtection="0">
      <alignment vertical="center"/>
    </xf>
    <xf numFmtId="0" fontId="86" fillId="38" borderId="0" applyNumberFormat="0" applyBorder="0" applyAlignment="0" applyProtection="0">
      <alignment vertical="center"/>
    </xf>
    <xf numFmtId="0" fontId="26" fillId="41" borderId="0" applyNumberFormat="0" applyBorder="0" applyAlignment="0" applyProtection="0">
      <alignment vertical="center"/>
    </xf>
    <xf numFmtId="0" fontId="10" fillId="0" borderId="0" applyNumberFormat="0" applyFont="0" applyFill="0" applyBorder="0" applyAlignment="0" applyProtection="0">
      <alignment horizontal="left" vertical="center"/>
    </xf>
    <xf numFmtId="0" fontId="75" fillId="0" borderId="18" applyNumberFormat="0" applyFill="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97" fillId="41" borderId="25" applyNumberFormat="0" applyAlignment="0" applyProtection="0">
      <alignment vertical="center"/>
    </xf>
    <xf numFmtId="0" fontId="10" fillId="0" borderId="0">
      <alignment vertical="center"/>
    </xf>
    <xf numFmtId="0" fontId="78" fillId="41" borderId="0" applyNumberFormat="0" applyBorder="0" applyAlignment="0" applyProtection="0">
      <alignment vertical="center"/>
    </xf>
    <xf numFmtId="0" fontId="90" fillId="0" borderId="21" applyNumberFormat="0" applyFill="0" applyAlignment="0" applyProtection="0">
      <alignment vertical="center"/>
    </xf>
    <xf numFmtId="0" fontId="79" fillId="42" borderId="0" applyNumberFormat="0" applyBorder="0" applyAlignment="0" applyProtection="0">
      <alignment vertical="center"/>
    </xf>
    <xf numFmtId="0" fontId="98" fillId="0" borderId="0">
      <alignment vertical="center"/>
    </xf>
    <xf numFmtId="0" fontId="90" fillId="0" borderId="21" applyNumberFormat="0" applyFill="0" applyAlignment="0" applyProtection="0">
      <alignment vertical="center"/>
    </xf>
    <xf numFmtId="0" fontId="79" fillId="42" borderId="0" applyNumberFormat="0" applyBorder="0" applyAlignment="0" applyProtection="0">
      <alignment vertical="center"/>
    </xf>
    <xf numFmtId="0" fontId="76" fillId="0" borderId="0">
      <alignment vertical="center"/>
    </xf>
    <xf numFmtId="0" fontId="10" fillId="0" borderId="0">
      <alignment vertical="center"/>
    </xf>
    <xf numFmtId="0" fontId="26" fillId="40" borderId="0" applyNumberFormat="0" applyBorder="0" applyAlignment="0" applyProtection="0">
      <alignment vertical="center"/>
    </xf>
    <xf numFmtId="0" fontId="83" fillId="39" borderId="0" applyNumberFormat="0" applyBorder="0" applyAlignment="0" applyProtection="0">
      <alignment vertical="center"/>
    </xf>
    <xf numFmtId="0" fontId="88" fillId="0" borderId="0">
      <alignment vertical="center"/>
    </xf>
    <xf numFmtId="0" fontId="98" fillId="0" borderId="0">
      <alignment vertical="center"/>
    </xf>
    <xf numFmtId="0" fontId="98" fillId="0" borderId="0">
      <alignment vertical="center"/>
    </xf>
    <xf numFmtId="0" fontId="88" fillId="0" borderId="0">
      <alignment vertical="center"/>
    </xf>
    <xf numFmtId="0" fontId="76" fillId="0" borderId="0">
      <alignment vertical="center"/>
    </xf>
    <xf numFmtId="0" fontId="26" fillId="40" borderId="0" applyNumberFormat="0" applyBorder="0" applyAlignment="0" applyProtection="0">
      <alignment vertical="center"/>
    </xf>
    <xf numFmtId="9" fontId="10" fillId="0" borderId="0" applyFont="0" applyFill="0" applyBorder="0" applyAlignment="0" applyProtection="0">
      <alignment vertical="center"/>
    </xf>
    <xf numFmtId="0" fontId="76" fillId="0" borderId="0">
      <alignment vertical="center"/>
    </xf>
    <xf numFmtId="9" fontId="1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76" fillId="0" borderId="0">
      <alignment vertical="center"/>
    </xf>
    <xf numFmtId="9" fontId="10" fillId="0" borderId="0" applyFont="0" applyFill="0" applyBorder="0" applyAlignment="0" applyProtection="0">
      <alignment vertical="center"/>
    </xf>
    <xf numFmtId="49" fontId="10" fillId="0" borderId="0" applyFont="0" applyFill="0" applyBorder="0" applyAlignment="0" applyProtection="0">
      <alignment vertical="center"/>
    </xf>
    <xf numFmtId="0" fontId="99" fillId="0" borderId="0" applyNumberFormat="0" applyFill="0" applyBorder="0" applyAlignment="0" applyProtection="0">
      <alignment vertical="top"/>
      <protection locked="0"/>
    </xf>
    <xf numFmtId="0" fontId="0" fillId="0" borderId="0">
      <alignment vertical="center"/>
    </xf>
    <xf numFmtId="0" fontId="88" fillId="0" borderId="0">
      <alignment vertical="center"/>
    </xf>
    <xf numFmtId="0" fontId="76" fillId="0" borderId="0">
      <alignment vertical="center"/>
    </xf>
    <xf numFmtId="0" fontId="10" fillId="0" borderId="0">
      <alignment vertical="center"/>
    </xf>
    <xf numFmtId="0" fontId="26" fillId="40" borderId="0" applyNumberFormat="0" applyBorder="0" applyAlignment="0" applyProtection="0">
      <alignment vertical="center"/>
    </xf>
    <xf numFmtId="0" fontId="83" fillId="39" borderId="0" applyNumberFormat="0" applyBorder="0" applyAlignment="0" applyProtection="0">
      <alignment vertical="center"/>
    </xf>
    <xf numFmtId="0" fontId="100" fillId="46" borderId="0" applyNumberFormat="0" applyBorder="0" applyAlignment="0" applyProtection="0">
      <alignment vertical="center"/>
    </xf>
    <xf numFmtId="0" fontId="76" fillId="0" borderId="0">
      <alignment vertical="center"/>
    </xf>
    <xf numFmtId="0" fontId="10" fillId="0" borderId="0">
      <alignment vertical="center"/>
    </xf>
    <xf numFmtId="9" fontId="10" fillId="0" borderId="0" applyFont="0" applyFill="0" applyBorder="0" applyAlignment="0" applyProtection="0">
      <alignment vertical="center"/>
    </xf>
    <xf numFmtId="0" fontId="76" fillId="0" borderId="0">
      <alignment vertical="center"/>
    </xf>
    <xf numFmtId="49" fontId="10" fillId="0" borderId="0" applyFont="0" applyFill="0" applyBorder="0" applyAlignment="0" applyProtection="0">
      <alignment vertical="center"/>
    </xf>
    <xf numFmtId="0" fontId="99" fillId="0" borderId="0" applyNumberFormat="0" applyFill="0" applyBorder="0" applyAlignment="0" applyProtection="0">
      <alignment vertical="top"/>
      <protection locked="0"/>
    </xf>
    <xf numFmtId="0" fontId="79" fillId="37" borderId="0" applyNumberFormat="0" applyBorder="0" applyAlignment="0" applyProtection="0">
      <alignment vertical="center"/>
    </xf>
    <xf numFmtId="0" fontId="10" fillId="0" borderId="0">
      <alignment vertical="center"/>
    </xf>
    <xf numFmtId="0" fontId="76" fillId="0" borderId="0">
      <alignment vertical="center"/>
    </xf>
    <xf numFmtId="0" fontId="79" fillId="48" borderId="0" applyNumberFormat="0" applyBorder="0" applyAlignment="0" applyProtection="0">
      <alignment vertical="center"/>
    </xf>
    <xf numFmtId="0" fontId="10" fillId="0" borderId="0">
      <alignment vertical="center"/>
    </xf>
    <xf numFmtId="0" fontId="76" fillId="0" borderId="0">
      <alignment vertical="center"/>
    </xf>
    <xf numFmtId="0" fontId="76" fillId="0" borderId="0">
      <alignment vertical="center"/>
    </xf>
    <xf numFmtId="10"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6" fillId="0" borderId="0">
      <alignment vertical="center"/>
    </xf>
    <xf numFmtId="0" fontId="101" fillId="0" borderId="26" applyNumberFormat="0" applyFill="0" applyAlignment="0" applyProtection="0">
      <alignment vertical="center"/>
    </xf>
    <xf numFmtId="0" fontId="76" fillId="0" borderId="0">
      <alignment vertical="center"/>
    </xf>
    <xf numFmtId="0" fontId="76" fillId="0" borderId="0">
      <alignment vertical="center"/>
    </xf>
    <xf numFmtId="0" fontId="99" fillId="0" borderId="0" applyNumberFormat="0" applyFill="0" applyBorder="0" applyAlignment="0" applyProtection="0">
      <alignment vertical="top"/>
      <protection locked="0"/>
    </xf>
    <xf numFmtId="0" fontId="79" fillId="37" borderId="0" applyNumberFormat="0" applyBorder="0" applyAlignment="0" applyProtection="0">
      <alignment vertical="center"/>
    </xf>
    <xf numFmtId="0" fontId="76" fillId="0" borderId="0">
      <alignment vertical="center"/>
    </xf>
    <xf numFmtId="0" fontId="84" fillId="0" borderId="0">
      <alignment vertical="center"/>
    </xf>
    <xf numFmtId="0" fontId="79" fillId="36" borderId="0" applyNumberFormat="0" applyBorder="0" applyAlignment="0" applyProtection="0">
      <alignment vertical="center"/>
    </xf>
    <xf numFmtId="0" fontId="88" fillId="0" borderId="0">
      <alignment vertical="center"/>
    </xf>
    <xf numFmtId="0" fontId="102" fillId="0" borderId="0" applyNumberFormat="0" applyFill="0" applyBorder="0" applyAlignment="0" applyProtection="0">
      <alignment vertical="center"/>
    </xf>
    <xf numFmtId="0" fontId="0" fillId="38" borderId="0" applyNumberFormat="0" applyBorder="0" applyAlignment="0" applyProtection="0">
      <alignment vertical="center"/>
    </xf>
    <xf numFmtId="0" fontId="75" fillId="0" borderId="18" applyNumberFormat="0" applyFill="0" applyAlignment="0" applyProtection="0">
      <alignment vertical="center"/>
    </xf>
    <xf numFmtId="0" fontId="10" fillId="0" borderId="0">
      <alignment vertical="center"/>
    </xf>
    <xf numFmtId="0" fontId="0" fillId="38" borderId="0" applyNumberFormat="0" applyBorder="0" applyAlignment="0" applyProtection="0">
      <alignment vertical="center"/>
    </xf>
    <xf numFmtId="0" fontId="78" fillId="50" borderId="0" applyNumberFormat="0" applyBorder="0" applyAlignment="0" applyProtection="0">
      <alignment vertical="center"/>
    </xf>
    <xf numFmtId="0" fontId="0" fillId="51" borderId="0" applyNumberFormat="0" applyBorder="0" applyAlignment="0" applyProtection="0">
      <alignment vertical="center"/>
    </xf>
    <xf numFmtId="0" fontId="26" fillId="51"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78" fillId="52" borderId="0" applyNumberFormat="0" applyBorder="0" applyAlignment="0" applyProtection="0">
      <alignment vertical="center"/>
    </xf>
    <xf numFmtId="0" fontId="10" fillId="0" borderId="0">
      <alignment vertical="center"/>
    </xf>
    <xf numFmtId="0" fontId="0" fillId="40" borderId="0" applyNumberFormat="0" applyBorder="0" applyAlignment="0" applyProtection="0">
      <alignment vertical="center"/>
    </xf>
    <xf numFmtId="0" fontId="83" fillId="39" borderId="0" applyNumberFormat="0" applyBorder="0" applyAlignment="0" applyProtection="0">
      <alignment vertical="center"/>
    </xf>
    <xf numFmtId="0" fontId="0" fillId="40" borderId="0" applyNumberFormat="0" applyBorder="0" applyAlignment="0" applyProtection="0">
      <alignment vertical="center"/>
    </xf>
    <xf numFmtId="0" fontId="10" fillId="0" borderId="0">
      <alignment vertical="center"/>
    </xf>
    <xf numFmtId="0" fontId="0" fillId="44" borderId="0" applyNumberFormat="0" applyBorder="0" applyAlignment="0" applyProtection="0">
      <alignment vertical="center"/>
    </xf>
    <xf numFmtId="177" fontId="10" fillId="0" borderId="0" applyFont="0" applyFill="0" applyBorder="0" applyAlignment="0" applyProtection="0">
      <alignment vertical="center"/>
    </xf>
    <xf numFmtId="0" fontId="10" fillId="0" borderId="0">
      <alignment vertical="center"/>
    </xf>
    <xf numFmtId="0" fontId="0" fillId="44" borderId="0" applyNumberFormat="0" applyBorder="0" applyAlignment="0" applyProtection="0">
      <alignment vertical="center"/>
    </xf>
    <xf numFmtId="0" fontId="10" fillId="0" borderId="0">
      <alignment vertical="center"/>
    </xf>
    <xf numFmtId="0" fontId="0" fillId="49" borderId="0" applyNumberFormat="0" applyBorder="0" applyAlignment="0" applyProtection="0">
      <alignment vertical="center"/>
    </xf>
    <xf numFmtId="0" fontId="79" fillId="5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89" fillId="0" borderId="0" applyNumberFormat="0" applyFill="0" applyBorder="0" applyAlignment="0" applyProtection="0">
      <alignment vertical="center"/>
    </xf>
    <xf numFmtId="0" fontId="0" fillId="39" borderId="0" applyNumberFormat="0" applyBorder="0" applyAlignment="0" applyProtection="0">
      <alignment vertical="center"/>
    </xf>
    <xf numFmtId="0" fontId="10" fillId="0" borderId="0">
      <alignment vertical="center"/>
    </xf>
    <xf numFmtId="0" fontId="0" fillId="39" borderId="0" applyNumberFormat="0" applyBorder="0" applyAlignment="0" applyProtection="0">
      <alignment vertical="center"/>
    </xf>
    <xf numFmtId="0" fontId="103" fillId="0" borderId="1">
      <alignment horizontal="left" vertical="center"/>
    </xf>
    <xf numFmtId="0" fontId="0" fillId="48" borderId="0" applyNumberFormat="0" applyBorder="0" applyAlignment="0" applyProtection="0">
      <alignment vertical="center"/>
    </xf>
    <xf numFmtId="0" fontId="79" fillId="37" borderId="0" applyNumberFormat="0" applyBorder="0" applyAlignment="0" applyProtection="0">
      <alignment vertical="center"/>
    </xf>
    <xf numFmtId="0" fontId="10" fillId="0" borderId="0">
      <alignment vertical="center"/>
    </xf>
    <xf numFmtId="0" fontId="0" fillId="46" borderId="0" applyNumberFormat="0" applyBorder="0" applyAlignment="0" applyProtection="0">
      <alignment vertical="center"/>
    </xf>
    <xf numFmtId="0" fontId="10" fillId="0" borderId="0">
      <alignment vertical="center"/>
    </xf>
    <xf numFmtId="0" fontId="0" fillId="46" borderId="0" applyNumberFormat="0" applyBorder="0" applyAlignment="0" applyProtection="0">
      <alignment vertical="center"/>
    </xf>
    <xf numFmtId="0" fontId="8" fillId="0" borderId="0">
      <alignment vertical="center"/>
    </xf>
    <xf numFmtId="0" fontId="0" fillId="47" borderId="0" applyNumberFormat="0" applyBorder="0" applyAlignment="0" applyProtection="0">
      <alignment vertical="center"/>
    </xf>
    <xf numFmtId="0" fontId="8" fillId="0" borderId="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43" fontId="0" fillId="0" borderId="0" applyFont="0" applyFill="0" applyBorder="0" applyAlignment="0" applyProtection="0">
      <alignment vertical="center"/>
    </xf>
    <xf numFmtId="0" fontId="92" fillId="0" borderId="0" applyNumberFormat="0" applyFill="0" applyBorder="0" applyAlignment="0" applyProtection="0">
      <alignment vertical="center"/>
    </xf>
    <xf numFmtId="0" fontId="0" fillId="48" borderId="0" applyNumberFormat="0" applyBorder="0" applyAlignment="0" applyProtection="0">
      <alignment vertical="center"/>
    </xf>
    <xf numFmtId="0" fontId="0" fillId="49" borderId="0" applyNumberFormat="0" applyBorder="0" applyAlignment="0" applyProtection="0">
      <alignment vertical="center"/>
    </xf>
    <xf numFmtId="0" fontId="97" fillId="41" borderId="25" applyNumberFormat="0" applyAlignment="0" applyProtection="0">
      <alignment vertical="center"/>
    </xf>
    <xf numFmtId="0" fontId="10" fillId="0" borderId="0">
      <alignment vertical="center"/>
    </xf>
    <xf numFmtId="0" fontId="26" fillId="40" borderId="0" applyNumberFormat="0" applyBorder="0" applyAlignment="0" applyProtection="0">
      <alignment vertical="center"/>
    </xf>
    <xf numFmtId="0" fontId="82" fillId="38" borderId="0" applyNumberFormat="0" applyBorder="0" applyAlignment="0" applyProtection="0">
      <alignment vertical="center"/>
    </xf>
    <xf numFmtId="0" fontId="0" fillId="41" borderId="0" applyNumberFormat="0" applyBorder="0" applyAlignment="0" applyProtection="0">
      <alignment vertical="center"/>
    </xf>
    <xf numFmtId="0" fontId="0" fillId="41" borderId="0" applyNumberFormat="0" applyBorder="0" applyAlignment="0" applyProtection="0">
      <alignment vertical="center"/>
    </xf>
    <xf numFmtId="0" fontId="78" fillId="54" borderId="0" applyNumberFormat="0" applyBorder="0" applyAlignment="0" applyProtection="0">
      <alignment vertical="center"/>
    </xf>
    <xf numFmtId="0" fontId="97" fillId="41" borderId="25" applyNumberFormat="0" applyAlignment="0" applyProtection="0">
      <alignment vertical="center"/>
    </xf>
    <xf numFmtId="0" fontId="82" fillId="38" borderId="0" applyNumberFormat="0" applyBorder="0" applyAlignment="0" applyProtection="0">
      <alignment vertical="center"/>
    </xf>
    <xf numFmtId="0" fontId="0" fillId="48" borderId="0" applyNumberFormat="0" applyBorder="0" applyAlignment="0" applyProtection="0">
      <alignment vertical="center"/>
    </xf>
    <xf numFmtId="0" fontId="83" fillId="39" borderId="0" applyNumberFormat="0" applyBorder="0" applyAlignment="0" applyProtection="0">
      <alignment vertical="center"/>
    </xf>
    <xf numFmtId="9" fontId="10" fillId="0" borderId="0" applyFont="0" applyFill="0" applyBorder="0" applyAlignment="0" applyProtection="0">
      <alignment vertical="center"/>
    </xf>
    <xf numFmtId="0" fontId="82" fillId="38" borderId="0" applyNumberFormat="0" applyBorder="0" applyAlignment="0" applyProtection="0">
      <alignment vertical="center"/>
    </xf>
    <xf numFmtId="0" fontId="0" fillId="44" borderId="0" applyNumberFormat="0" applyBorder="0" applyAlignment="0" applyProtection="0">
      <alignment vertical="center"/>
    </xf>
    <xf numFmtId="0" fontId="101" fillId="0" borderId="26" applyNumberFormat="0" applyFill="0" applyAlignment="0" applyProtection="0">
      <alignment vertical="center"/>
    </xf>
    <xf numFmtId="0" fontId="0" fillId="44" borderId="0" applyNumberFormat="0" applyBorder="0" applyAlignment="0" applyProtection="0">
      <alignment vertical="center"/>
    </xf>
    <xf numFmtId="0" fontId="79" fillId="55" borderId="0" applyNumberFormat="0" applyBorder="0" applyAlignment="0" applyProtection="0">
      <alignment vertical="center"/>
    </xf>
    <xf numFmtId="0" fontId="83" fillId="39" borderId="0" applyNumberFormat="0" applyBorder="0" applyAlignment="0" applyProtection="0">
      <alignment vertical="center"/>
    </xf>
    <xf numFmtId="9" fontId="10" fillId="0" borderId="0" applyFont="0" applyFill="0" applyBorder="0" applyAlignment="0" applyProtection="0">
      <alignment vertical="center"/>
    </xf>
    <xf numFmtId="0" fontId="82" fillId="38" borderId="0" applyNumberFormat="0" applyBorder="0" applyAlignment="0" applyProtection="0">
      <alignment vertical="center"/>
    </xf>
    <xf numFmtId="0" fontId="0" fillId="56" borderId="0" applyNumberFormat="0" applyBorder="0" applyAlignment="0" applyProtection="0">
      <alignment vertical="center"/>
    </xf>
    <xf numFmtId="0" fontId="78" fillId="39" borderId="0" applyNumberFormat="0" applyBorder="0" applyAlignment="0" applyProtection="0">
      <alignment vertical="center"/>
    </xf>
    <xf numFmtId="0" fontId="94" fillId="41" borderId="23" applyNumberFormat="0" applyAlignment="0" applyProtection="0">
      <alignment vertical="center"/>
    </xf>
    <xf numFmtId="0" fontId="79" fillId="42" borderId="0" applyNumberFormat="0" applyBorder="0" applyAlignment="0" applyProtection="0">
      <alignment vertical="center"/>
    </xf>
    <xf numFmtId="0" fontId="78" fillId="39" borderId="0" applyNumberFormat="0" applyBorder="0" applyAlignment="0" applyProtection="0">
      <alignment vertical="center"/>
    </xf>
    <xf numFmtId="0" fontId="78" fillId="39" borderId="0" applyNumberFormat="0" applyBorder="0" applyAlignment="0" applyProtection="0">
      <alignment vertical="center"/>
    </xf>
    <xf numFmtId="0" fontId="82" fillId="38" borderId="0" applyNumberFormat="0" applyBorder="0" applyAlignment="0" applyProtection="0">
      <alignment vertical="center"/>
    </xf>
    <xf numFmtId="0" fontId="92" fillId="0" borderId="27" applyNumberFormat="0" applyFill="0" applyAlignment="0" applyProtection="0">
      <alignment vertical="center"/>
    </xf>
    <xf numFmtId="0" fontId="84" fillId="0" borderId="7" applyNumberFormat="0" applyFill="0" applyProtection="0">
      <alignment horizontal="left" vertical="center"/>
    </xf>
    <xf numFmtId="0" fontId="78" fillId="39" borderId="0" applyNumberFormat="0" applyBorder="0" applyAlignment="0" applyProtection="0">
      <alignment vertical="center"/>
    </xf>
    <xf numFmtId="9" fontId="10" fillId="0" borderId="0" applyFont="0" applyFill="0" applyBorder="0" applyAlignment="0" applyProtection="0">
      <alignment vertical="center"/>
    </xf>
    <xf numFmtId="0" fontId="78" fillId="57" borderId="0" applyNumberFormat="0" applyBorder="0" applyAlignment="0" applyProtection="0">
      <alignment vertical="center"/>
    </xf>
    <xf numFmtId="0" fontId="78" fillId="57" borderId="0" applyNumberFormat="0" applyBorder="0" applyAlignment="0" applyProtection="0">
      <alignment vertical="center"/>
    </xf>
    <xf numFmtId="178" fontId="0" fillId="0" borderId="0" applyFont="0" applyFill="0" applyBorder="0" applyAlignment="0" applyProtection="0">
      <alignment vertical="center"/>
    </xf>
    <xf numFmtId="0" fontId="78" fillId="46" borderId="0" applyNumberFormat="0" applyBorder="0" applyAlignment="0" applyProtection="0">
      <alignment vertical="center"/>
    </xf>
    <xf numFmtId="0" fontId="94" fillId="41" borderId="23" applyNumberFormat="0" applyAlignment="0" applyProtection="0">
      <alignment vertical="center"/>
    </xf>
    <xf numFmtId="0" fontId="10" fillId="0" borderId="0">
      <alignment vertical="center"/>
    </xf>
    <xf numFmtId="0" fontId="79" fillId="42" borderId="0" applyNumberFormat="0" applyBorder="0" applyAlignment="0" applyProtection="0">
      <alignment vertical="center"/>
    </xf>
    <xf numFmtId="0" fontId="0" fillId="0" borderId="0">
      <alignment vertical="center"/>
    </xf>
    <xf numFmtId="0" fontId="78" fillId="46" borderId="0" applyNumberFormat="0" applyBorder="0" applyAlignment="0" applyProtection="0">
      <alignment vertical="center"/>
    </xf>
    <xf numFmtId="0" fontId="79" fillId="52" borderId="0" applyNumberFormat="0" applyBorder="0" applyAlignment="0" applyProtection="0">
      <alignment vertical="center"/>
    </xf>
    <xf numFmtId="0" fontId="0" fillId="0" borderId="0">
      <alignment vertical="center"/>
    </xf>
    <xf numFmtId="0" fontId="0" fillId="40" borderId="28" applyNumberFormat="0" applyFont="0" applyAlignment="0" applyProtection="0">
      <alignment vertical="center"/>
    </xf>
    <xf numFmtId="0" fontId="78" fillId="47" borderId="0" applyNumberFormat="0" applyBorder="0" applyAlignment="0" applyProtection="0">
      <alignment vertical="center"/>
    </xf>
    <xf numFmtId="0" fontId="78" fillId="52" borderId="0" applyNumberFormat="0" applyBorder="0" applyAlignment="0" applyProtection="0">
      <alignment vertical="center"/>
    </xf>
    <xf numFmtId="0" fontId="79" fillId="42" borderId="0" applyNumberFormat="0" applyBorder="0" applyAlignment="0" applyProtection="0">
      <alignment vertical="center"/>
    </xf>
    <xf numFmtId="0" fontId="78" fillId="52" borderId="0" applyNumberFormat="0" applyBorder="0" applyAlignment="0" applyProtection="0">
      <alignment vertical="center"/>
    </xf>
    <xf numFmtId="0" fontId="78" fillId="52" borderId="0" applyNumberFormat="0" applyBorder="0" applyAlignment="0" applyProtection="0">
      <alignment vertical="center"/>
    </xf>
    <xf numFmtId="0" fontId="78" fillId="53" borderId="0" applyNumberFormat="0" applyBorder="0" applyAlignment="0" applyProtection="0">
      <alignment vertical="center"/>
    </xf>
    <xf numFmtId="0" fontId="26" fillId="51" borderId="0" applyNumberFormat="0" applyBorder="0" applyAlignment="0" applyProtection="0">
      <alignment vertical="center"/>
    </xf>
    <xf numFmtId="0" fontId="78" fillId="53" borderId="0" applyNumberFormat="0" applyBorder="0" applyAlignment="0" applyProtection="0">
      <alignment vertical="center"/>
    </xf>
    <xf numFmtId="0" fontId="80" fillId="0" borderId="20" applyNumberFormat="0" applyFill="0" applyAlignment="0" applyProtection="0">
      <alignment vertical="center"/>
    </xf>
    <xf numFmtId="0" fontId="26" fillId="51" borderId="0" applyNumberFormat="0" applyBorder="0" applyAlignment="0" applyProtection="0">
      <alignment vertical="center"/>
    </xf>
    <xf numFmtId="0" fontId="78" fillId="45" borderId="0" applyNumberFormat="0" applyBorder="0" applyAlignment="0" applyProtection="0">
      <alignment vertical="center"/>
    </xf>
    <xf numFmtId="0" fontId="79" fillId="42" borderId="0" applyNumberFormat="0" applyBorder="0" applyAlignment="0" applyProtection="0">
      <alignment vertical="center"/>
    </xf>
    <xf numFmtId="0" fontId="78" fillId="45" borderId="0" applyNumberFormat="0" applyBorder="0" applyAlignment="0" applyProtection="0">
      <alignment vertical="center"/>
    </xf>
    <xf numFmtId="0" fontId="84" fillId="0" borderId="0" applyProtection="0">
      <alignment vertical="center"/>
    </xf>
    <xf numFmtId="0" fontId="10" fillId="0" borderId="0">
      <alignment vertical="center"/>
    </xf>
    <xf numFmtId="0" fontId="78" fillId="54" borderId="0" applyNumberFormat="0" applyBorder="0" applyAlignment="0" applyProtection="0">
      <alignment vertical="center"/>
    </xf>
    <xf numFmtId="0" fontId="78" fillId="41" borderId="0" applyNumberFormat="0" applyBorder="0" applyAlignment="0" applyProtection="0">
      <alignment vertical="center"/>
    </xf>
    <xf numFmtId="0" fontId="90" fillId="0" borderId="21" applyNumberFormat="0" applyFill="0" applyAlignment="0" applyProtection="0">
      <alignment vertical="center"/>
    </xf>
    <xf numFmtId="0" fontId="8" fillId="0" borderId="0">
      <alignment vertical="center"/>
    </xf>
    <xf numFmtId="0" fontId="10" fillId="0" borderId="0">
      <alignment vertical="center"/>
    </xf>
    <xf numFmtId="0" fontId="78" fillId="41" borderId="0" applyNumberFormat="0" applyBorder="0" applyAlignment="0" applyProtection="0">
      <alignment vertical="center"/>
    </xf>
    <xf numFmtId="0" fontId="10" fillId="0" borderId="0">
      <alignment vertical="center"/>
    </xf>
    <xf numFmtId="0" fontId="78" fillId="41" borderId="0" applyNumberFormat="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78" fillId="36" borderId="0" applyNumberFormat="0" applyBorder="0" applyAlignment="0" applyProtection="0">
      <alignment vertical="center"/>
    </xf>
    <xf numFmtId="0" fontId="10" fillId="0" borderId="0">
      <alignment vertical="center"/>
    </xf>
    <xf numFmtId="0" fontId="78" fillId="36" borderId="0" applyNumberFormat="0" applyBorder="0" applyAlignment="0" applyProtection="0">
      <alignment vertical="center"/>
    </xf>
    <xf numFmtId="0" fontId="10" fillId="0" borderId="0" applyNumberFormat="0" applyFill="0" applyBorder="0" applyAlignment="0" applyProtection="0">
      <alignment vertical="center"/>
    </xf>
    <xf numFmtId="0" fontId="78" fillId="36" borderId="0" applyNumberFormat="0" applyBorder="0" applyAlignment="0" applyProtection="0">
      <alignment vertical="center"/>
    </xf>
    <xf numFmtId="0" fontId="78" fillId="36" borderId="0" applyNumberFormat="0" applyBorder="0" applyAlignment="0" applyProtection="0">
      <alignment vertical="center"/>
    </xf>
    <xf numFmtId="0" fontId="78" fillId="37" borderId="0" applyNumberFormat="0" applyBorder="0" applyAlignment="0" applyProtection="0">
      <alignment vertical="center"/>
    </xf>
    <xf numFmtId="0" fontId="104" fillId="0" borderId="29">
      <alignment horizontal="left" vertical="center"/>
    </xf>
    <xf numFmtId="0" fontId="78" fillId="36" borderId="0" applyNumberFormat="0" applyBorder="0" applyAlignment="0" applyProtection="0">
      <alignment vertical="center"/>
    </xf>
    <xf numFmtId="0" fontId="104" fillId="0" borderId="29">
      <alignment horizontal="left" vertical="center"/>
    </xf>
    <xf numFmtId="0" fontId="78" fillId="36" borderId="0" applyNumberFormat="0" applyBorder="0" applyAlignment="0" applyProtection="0">
      <alignment vertical="center"/>
    </xf>
    <xf numFmtId="0" fontId="78" fillId="42" borderId="0" applyNumberFormat="0" applyBorder="0" applyAlignment="0" applyProtection="0">
      <alignment vertical="center"/>
    </xf>
    <xf numFmtId="0" fontId="98" fillId="0" borderId="0">
      <alignment vertical="center"/>
      <protection locked="0"/>
    </xf>
    <xf numFmtId="0" fontId="78" fillId="50" borderId="0" applyNumberFormat="0" applyBorder="0" applyAlignment="0" applyProtection="0">
      <alignment vertical="center"/>
    </xf>
    <xf numFmtId="0" fontId="26" fillId="51" borderId="0" applyNumberFormat="0" applyBorder="0" applyAlignment="0" applyProtection="0">
      <alignment vertical="center"/>
    </xf>
    <xf numFmtId="0" fontId="79" fillId="37" borderId="0" applyNumberFormat="0" applyBorder="0" applyAlignment="0" applyProtection="0">
      <alignment vertical="center"/>
    </xf>
    <xf numFmtId="0" fontId="26" fillId="51" borderId="0" applyNumberFormat="0" applyBorder="0" applyAlignment="0" applyProtection="0">
      <alignment vertical="center"/>
    </xf>
    <xf numFmtId="0" fontId="10" fillId="0" borderId="0">
      <alignment vertical="center"/>
    </xf>
    <xf numFmtId="0" fontId="26" fillId="44"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95" fillId="0" borderId="0" applyNumberFormat="0" applyFill="0" applyBorder="0" applyAlignment="0" applyProtection="0">
      <alignment vertical="center"/>
    </xf>
    <xf numFmtId="0" fontId="79" fillId="42"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93" fillId="0" borderId="22">
      <alignment horizontal="center" vertical="center"/>
    </xf>
    <xf numFmtId="0" fontId="79" fillId="48" borderId="0" applyNumberFormat="0" applyBorder="0" applyAlignment="0" applyProtection="0">
      <alignment vertical="center"/>
    </xf>
    <xf numFmtId="0" fontId="79" fillId="48" borderId="0" applyNumberFormat="0" applyBorder="0" applyAlignment="0" applyProtection="0">
      <alignment vertical="center"/>
    </xf>
    <xf numFmtId="0" fontId="90" fillId="0" borderId="21" applyNumberFormat="0" applyFill="0" applyAlignment="0" applyProtection="0">
      <alignment vertical="center"/>
    </xf>
    <xf numFmtId="0" fontId="0" fillId="40" borderId="28" applyNumberFormat="0" applyFont="0" applyAlignment="0" applyProtection="0">
      <alignment vertical="center"/>
    </xf>
    <xf numFmtId="0" fontId="10" fillId="0" borderId="0">
      <alignment vertical="center"/>
    </xf>
    <xf numFmtId="0" fontId="79" fillId="48" borderId="0" applyNumberFormat="0" applyBorder="0" applyAlignment="0" applyProtection="0">
      <alignment vertical="center"/>
    </xf>
    <xf numFmtId="0" fontId="90" fillId="0" borderId="21" applyNumberFormat="0" applyFill="0" applyAlignment="0" applyProtection="0">
      <alignment vertical="center"/>
    </xf>
    <xf numFmtId="0" fontId="79" fillId="37" borderId="0" applyNumberFormat="0" applyBorder="0" applyAlignment="0" applyProtection="0">
      <alignment vertical="center"/>
    </xf>
    <xf numFmtId="15" fontId="105" fillId="0" borderId="0">
      <alignment vertical="center"/>
    </xf>
    <xf numFmtId="0" fontId="79" fillId="37" borderId="0" applyNumberFormat="0" applyBorder="0" applyAlignment="0" applyProtection="0">
      <alignment vertical="center"/>
    </xf>
    <xf numFmtId="177" fontId="10" fillId="0" borderId="0" applyFont="0" applyFill="0" applyBorder="0" applyAlignment="0" applyProtection="0">
      <alignment vertical="center"/>
    </xf>
    <xf numFmtId="0" fontId="79" fillId="37" borderId="0" applyNumberFormat="0" applyBorder="0" applyAlignment="0" applyProtection="0">
      <alignment vertical="center"/>
    </xf>
    <xf numFmtId="0" fontId="79" fillId="37" borderId="0" applyNumberFormat="0" applyBorder="0" applyAlignment="0" applyProtection="0">
      <alignment vertical="center"/>
    </xf>
    <xf numFmtId="0" fontId="10" fillId="0" borderId="0">
      <alignment vertical="center"/>
    </xf>
    <xf numFmtId="0" fontId="79" fillId="37" borderId="0" applyNumberFormat="0" applyBorder="0" applyAlignment="0" applyProtection="0">
      <alignment vertical="center"/>
    </xf>
    <xf numFmtId="0" fontId="77" fillId="0" borderId="19" applyNumberFormat="0" applyFill="0" applyProtection="0">
      <alignment horizontal="center" vertical="center"/>
    </xf>
    <xf numFmtId="0" fontId="10" fillId="0" borderId="0">
      <alignment vertical="center"/>
    </xf>
    <xf numFmtId="0" fontId="79" fillId="37" borderId="0" applyNumberFormat="0" applyBorder="0" applyAlignment="0" applyProtection="0">
      <alignment vertical="center"/>
    </xf>
    <xf numFmtId="0" fontId="106" fillId="58" borderId="30">
      <alignment vertical="center"/>
      <protection locked="0"/>
    </xf>
    <xf numFmtId="0" fontId="10" fillId="0" borderId="0">
      <alignment vertical="center"/>
    </xf>
    <xf numFmtId="0" fontId="79" fillId="37" borderId="0" applyNumberFormat="0" applyBorder="0" applyAlignment="0" applyProtection="0">
      <alignment vertical="center"/>
    </xf>
    <xf numFmtId="0" fontId="10" fillId="0" borderId="0">
      <alignment vertical="center"/>
    </xf>
    <xf numFmtId="0" fontId="91" fillId="49" borderId="0" applyNumberFormat="0" applyBorder="0" applyAlignment="0" applyProtection="0">
      <alignment vertical="center"/>
    </xf>
    <xf numFmtId="0" fontId="79" fillId="37" borderId="0" applyNumberFormat="0" applyBorder="0" applyAlignment="0" applyProtection="0">
      <alignment vertical="center"/>
    </xf>
    <xf numFmtId="0" fontId="91" fillId="49" borderId="0" applyNumberFormat="0" applyBorder="0" applyAlignment="0" applyProtection="0">
      <alignment vertical="center"/>
    </xf>
    <xf numFmtId="0" fontId="79" fillId="37" borderId="0" applyNumberFormat="0" applyBorder="0" applyAlignment="0" applyProtection="0">
      <alignment vertical="center"/>
    </xf>
    <xf numFmtId="0" fontId="79" fillId="55" borderId="0" applyNumberFormat="0" applyBorder="0" applyAlignment="0" applyProtection="0">
      <alignment vertical="center"/>
    </xf>
    <xf numFmtId="0" fontId="103" fillId="0" borderId="1">
      <alignment horizontal="left" vertical="center"/>
    </xf>
    <xf numFmtId="0" fontId="78" fillId="37" borderId="0" applyNumberFormat="0" applyBorder="0" applyAlignment="0" applyProtection="0">
      <alignment vertical="center"/>
    </xf>
    <xf numFmtId="0" fontId="104" fillId="0" borderId="31" applyNumberFormat="0" applyAlignment="0" applyProtection="0">
      <alignment horizontal="left" vertical="center"/>
    </xf>
    <xf numFmtId="0" fontId="107" fillId="52" borderId="25" applyNumberFormat="0" applyAlignment="0" applyProtection="0">
      <alignment vertical="center"/>
    </xf>
    <xf numFmtId="0" fontId="26" fillId="41" borderId="0" applyNumberFormat="0" applyBorder="0" applyAlignment="0" applyProtection="0">
      <alignment vertical="center"/>
    </xf>
    <xf numFmtId="0" fontId="79" fillId="43" borderId="0" applyNumberFormat="0" applyBorder="0" applyAlignment="0" applyProtection="0">
      <alignment vertical="center"/>
    </xf>
    <xf numFmtId="176" fontId="84" fillId="0" borderId="19" applyFill="0" applyProtection="0">
      <alignment horizontal="right" vertical="center"/>
    </xf>
    <xf numFmtId="0" fontId="79" fillId="43" borderId="0" applyNumberFormat="0" applyBorder="0" applyAlignment="0" applyProtection="0">
      <alignment vertical="center"/>
    </xf>
    <xf numFmtId="176" fontId="84" fillId="0" borderId="19" applyFill="0" applyProtection="0">
      <alignment horizontal="right" vertical="center"/>
    </xf>
    <xf numFmtId="0" fontId="26" fillId="51" borderId="0" applyNumberFormat="0" applyBorder="0" applyAlignment="0" applyProtection="0">
      <alignment vertical="center"/>
    </xf>
    <xf numFmtId="0" fontId="79" fillId="43" borderId="0" applyNumberFormat="0" applyBorder="0" applyAlignment="0" applyProtection="0">
      <alignment vertical="center"/>
    </xf>
    <xf numFmtId="176" fontId="84" fillId="0" borderId="19" applyFill="0" applyProtection="0">
      <alignment horizontal="righ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106" fillId="58" borderId="30">
      <alignment vertical="center"/>
      <protection locked="0"/>
    </xf>
    <xf numFmtId="0" fontId="78" fillId="54"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79" fillId="55" borderId="0" applyNumberFormat="0" applyBorder="0" applyAlignment="0" applyProtection="0">
      <alignment vertical="center"/>
    </xf>
    <xf numFmtId="15" fontId="105" fillId="0" borderId="0">
      <alignment vertical="center"/>
    </xf>
    <xf numFmtId="0" fontId="108" fillId="0" borderId="0">
      <alignment vertical="center"/>
    </xf>
    <xf numFmtId="9" fontId="10" fillId="0" borderId="0" applyFont="0" applyFill="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43" borderId="0" applyNumberFormat="0" applyBorder="0" applyAlignment="0" applyProtection="0">
      <alignment vertical="center"/>
    </xf>
    <xf numFmtId="0" fontId="26" fillId="40" borderId="0" applyNumberFormat="0" applyBorder="0" applyAlignment="0" applyProtection="0">
      <alignment vertical="center"/>
    </xf>
    <xf numFmtId="0" fontId="79" fillId="36" borderId="0" applyNumberFormat="0" applyBorder="0" applyAlignment="0" applyProtection="0">
      <alignment vertical="center"/>
    </xf>
    <xf numFmtId="0" fontId="10" fillId="0" borderId="0" applyFont="0" applyFill="0" applyBorder="0" applyAlignment="0" applyProtection="0">
      <alignment vertical="center"/>
    </xf>
    <xf numFmtId="0" fontId="26" fillId="40" borderId="0" applyNumberFormat="0" applyBorder="0" applyAlignment="0" applyProtection="0">
      <alignment vertical="center"/>
    </xf>
    <xf numFmtId="0" fontId="79" fillId="36" borderId="0" applyNumberFormat="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90" fillId="0" borderId="21" applyNumberFormat="0" applyFill="0" applyAlignment="0" applyProtection="0">
      <alignment vertical="center"/>
    </xf>
    <xf numFmtId="0" fontId="26" fillId="40" borderId="0" applyNumberFormat="0" applyBorder="0" applyAlignment="0" applyProtection="0">
      <alignment vertical="center"/>
    </xf>
    <xf numFmtId="0" fontId="91" fillId="49" borderId="0" applyNumberFormat="0" applyBorder="0" applyAlignment="0" applyProtection="0">
      <alignment vertical="center"/>
    </xf>
    <xf numFmtId="0" fontId="80" fillId="0" borderId="20" applyNumberFormat="0" applyFill="0" applyAlignment="0" applyProtection="0">
      <alignment vertical="center"/>
    </xf>
    <xf numFmtId="0" fontId="79" fillId="36" borderId="0" applyNumberFormat="0" applyBorder="0" applyAlignment="0" applyProtection="0">
      <alignment vertical="center"/>
    </xf>
    <xf numFmtId="0" fontId="90" fillId="0" borderId="21" applyNumberFormat="0" applyFill="0" applyAlignment="0" applyProtection="0">
      <alignment vertical="center"/>
    </xf>
    <xf numFmtId="0" fontId="26" fillId="40" borderId="0" applyNumberFormat="0" applyBorder="0" applyAlignment="0" applyProtection="0">
      <alignment vertical="center"/>
    </xf>
    <xf numFmtId="0" fontId="90" fillId="0" borderId="21" applyNumberFormat="0" applyFill="0" applyAlignment="0" applyProtection="0">
      <alignment vertical="center"/>
    </xf>
    <xf numFmtId="0" fontId="26" fillId="38" borderId="0" applyNumberFormat="0" applyBorder="0" applyAlignment="0" applyProtection="0">
      <alignment vertical="center"/>
    </xf>
    <xf numFmtId="0" fontId="79" fillId="37" borderId="0" applyNumberFormat="0" applyBorder="0" applyAlignment="0" applyProtection="0">
      <alignment vertical="center"/>
    </xf>
    <xf numFmtId="179" fontId="10" fillId="0" borderId="0" applyFont="0" applyFill="0" applyBorder="0" applyAlignment="0" applyProtection="0">
      <alignment vertical="center"/>
    </xf>
    <xf numFmtId="0" fontId="86" fillId="44"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79" fillId="41" borderId="0" applyNumberFormat="0" applyBorder="0" applyAlignment="0" applyProtection="0">
      <alignment vertical="center"/>
    </xf>
    <xf numFmtId="180" fontId="10" fillId="0" borderId="0" applyFont="0" applyFill="0" applyBorder="0" applyAlignment="0" applyProtection="0">
      <alignment vertical="center"/>
    </xf>
    <xf numFmtId="0" fontId="79" fillId="41" borderId="0" applyNumberFormat="0" applyBorder="0" applyAlignment="0" applyProtection="0">
      <alignment vertical="center"/>
    </xf>
    <xf numFmtId="0" fontId="79" fillId="37" borderId="0" applyNumberFormat="0" applyBorder="0" applyAlignment="0" applyProtection="0">
      <alignment vertical="center"/>
    </xf>
    <xf numFmtId="0" fontId="82" fillId="44" borderId="0" applyNumberFormat="0" applyBorder="0" applyAlignment="0" applyProtection="0">
      <alignment vertical="center"/>
    </xf>
    <xf numFmtId="0" fontId="79" fillId="41" borderId="0" applyNumberFormat="0" applyBorder="0" applyAlignment="0" applyProtection="0">
      <alignment vertical="center"/>
    </xf>
    <xf numFmtId="0" fontId="79" fillId="41" borderId="0" applyNumberFormat="0" applyBorder="0" applyAlignment="0" applyProtection="0">
      <alignment vertical="center"/>
    </xf>
    <xf numFmtId="0" fontId="84" fillId="0" borderId="7" applyNumberFormat="0" applyFill="0" applyProtection="0">
      <alignment horizontal="right" vertical="center"/>
    </xf>
    <xf numFmtId="0" fontId="10" fillId="0" borderId="0">
      <alignment vertical="center"/>
    </xf>
    <xf numFmtId="0" fontId="79" fillId="41"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181" fontId="109" fillId="0" borderId="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89" fillId="0" borderId="0" applyNumberFormat="0" applyFill="0" applyBorder="0" applyAlignment="0" applyProtection="0">
      <alignment vertical="center"/>
    </xf>
    <xf numFmtId="0" fontId="79" fillId="43" borderId="0" applyNumberFormat="0" applyBorder="0" applyAlignment="0" applyProtection="0">
      <alignment vertical="center"/>
    </xf>
    <xf numFmtId="0" fontId="89" fillId="0" borderId="0" applyNumberFormat="0" applyFill="0" applyBorder="0" applyAlignment="0" applyProtection="0">
      <alignment vertical="center"/>
    </xf>
    <xf numFmtId="0" fontId="79" fillId="43" borderId="0" applyNumberFormat="0" applyBorder="0" applyAlignment="0" applyProtection="0">
      <alignment vertical="center"/>
    </xf>
    <xf numFmtId="0" fontId="89" fillId="0" borderId="0" applyNumberFormat="0" applyFill="0" applyBorder="0" applyAlignment="0" applyProtection="0">
      <alignment vertical="center"/>
    </xf>
    <xf numFmtId="0" fontId="10" fillId="0" borderId="0">
      <alignment vertical="center"/>
    </xf>
    <xf numFmtId="0" fontId="79" fillId="43" borderId="0" applyNumberFormat="0" applyBorder="0" applyAlignment="0" applyProtection="0">
      <alignment vertical="center"/>
    </xf>
    <xf numFmtId="0" fontId="89" fillId="0" borderId="0" applyNumberFormat="0" applyFill="0" applyBorder="0" applyAlignment="0" applyProtection="0">
      <alignment vertical="center"/>
    </xf>
    <xf numFmtId="182" fontId="10" fillId="0" borderId="0" applyFont="0" applyFill="0" applyBorder="0" applyAlignment="0" applyProtection="0">
      <alignment vertical="center"/>
    </xf>
    <xf numFmtId="0" fontId="89" fillId="0" borderId="0" applyNumberFormat="0" applyFill="0" applyBorder="0" applyAlignment="0" applyProtection="0">
      <alignment vertical="center"/>
    </xf>
    <xf numFmtId="0" fontId="91" fillId="46" borderId="0" applyNumberFormat="0" applyBorder="0" applyAlignment="0" applyProtection="0">
      <alignment vertical="center"/>
    </xf>
    <xf numFmtId="0" fontId="79" fillId="43" borderId="0" applyNumberFormat="0" applyBorder="0" applyAlignment="0" applyProtection="0">
      <alignment vertical="center"/>
    </xf>
    <xf numFmtId="0" fontId="89" fillId="0" borderId="0" applyNumberFormat="0" applyFill="0" applyBorder="0" applyAlignment="0" applyProtection="0">
      <alignment vertical="center"/>
    </xf>
    <xf numFmtId="0" fontId="91" fillId="46" borderId="0" applyNumberFormat="0" applyBorder="0" applyAlignment="0" applyProtection="0">
      <alignment vertical="center"/>
    </xf>
    <xf numFmtId="0" fontId="79" fillId="43" borderId="0" applyNumberFormat="0" applyBorder="0" applyAlignment="0" applyProtection="0">
      <alignment vertical="center"/>
    </xf>
    <xf numFmtId="0" fontId="10" fillId="0" borderId="0">
      <alignment vertical="center"/>
    </xf>
    <xf numFmtId="0" fontId="89" fillId="0" borderId="0" applyNumberFormat="0" applyFill="0" applyBorder="0" applyAlignment="0" applyProtection="0">
      <alignment vertical="center"/>
    </xf>
    <xf numFmtId="0" fontId="91" fillId="46" borderId="0" applyNumberFormat="0" applyBorder="0" applyAlignment="0" applyProtection="0">
      <alignment vertical="center"/>
    </xf>
    <xf numFmtId="0" fontId="79" fillId="43" borderId="0" applyNumberFormat="0" applyBorder="0" applyAlignment="0" applyProtection="0">
      <alignment vertical="center"/>
    </xf>
    <xf numFmtId="9" fontId="10" fillId="0" borderId="0" applyFont="0" applyFill="0" applyBorder="0" applyAlignment="0" applyProtection="0">
      <alignment vertical="center"/>
    </xf>
    <xf numFmtId="0" fontId="79" fillId="37" borderId="0" applyNumberFormat="0" applyBorder="0" applyAlignment="0" applyProtection="0">
      <alignment vertical="center"/>
    </xf>
    <xf numFmtId="0" fontId="91" fillId="46" borderId="0" applyNumberFormat="0" applyBorder="0" applyAlignment="0" applyProtection="0">
      <alignment vertical="center"/>
    </xf>
    <xf numFmtId="0" fontId="26" fillId="51" borderId="0" applyNumberFormat="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26" fillId="51" borderId="0" applyNumberFormat="0" applyBorder="0" applyAlignment="0" applyProtection="0">
      <alignment vertical="center"/>
    </xf>
    <xf numFmtId="9" fontId="10" fillId="0" borderId="0" applyFont="0" applyFill="0" applyBorder="0" applyAlignment="0" applyProtection="0">
      <alignment vertical="center"/>
    </xf>
    <xf numFmtId="0" fontId="26" fillId="51" borderId="0" applyNumberFormat="0" applyBorder="0" applyAlignment="0" applyProtection="0">
      <alignment vertical="center"/>
    </xf>
    <xf numFmtId="9" fontId="10" fillId="0" borderId="0" applyFont="0" applyFill="0" applyBorder="0" applyAlignment="0" applyProtection="0">
      <alignment vertical="center"/>
    </xf>
    <xf numFmtId="0" fontId="26" fillId="51" borderId="0" applyNumberFormat="0" applyBorder="0" applyAlignment="0" applyProtection="0">
      <alignment vertical="center"/>
    </xf>
    <xf numFmtId="0" fontId="110" fillId="59" borderId="0" applyNumberFormat="0" applyBorder="0" applyAlignment="0" applyProtection="0">
      <alignment vertical="center"/>
    </xf>
    <xf numFmtId="9" fontId="10" fillId="0" borderId="0" applyFont="0" applyFill="0" applyBorder="0" applyAlignment="0" applyProtection="0">
      <alignment vertical="center"/>
    </xf>
    <xf numFmtId="0" fontId="26" fillId="41" borderId="0" applyNumberFormat="0" applyBorder="0" applyAlignment="0" applyProtection="0">
      <alignment vertical="center"/>
    </xf>
    <xf numFmtId="0" fontId="107" fillId="52" borderId="25" applyNumberFormat="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26" fillId="41" borderId="0" applyNumberFormat="0" applyBorder="0" applyAlignment="0" applyProtection="0">
      <alignment vertical="center"/>
    </xf>
    <xf numFmtId="0" fontId="107" fillId="52" borderId="25" applyNumberFormat="0" applyAlignment="0" applyProtection="0">
      <alignment vertical="center"/>
    </xf>
    <xf numFmtId="0" fontId="26" fillId="52" borderId="0" applyNumberFormat="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26" fillId="41" borderId="0" applyNumberFormat="0" applyBorder="0" applyAlignment="0" applyProtection="0">
      <alignment vertical="center"/>
    </xf>
    <xf numFmtId="0" fontId="107" fillId="52" borderId="25" applyNumberFormat="0" applyAlignment="0" applyProtection="0">
      <alignment vertical="center"/>
    </xf>
    <xf numFmtId="0" fontId="84" fillId="0" borderId="7" applyNumberFormat="0" applyFill="0" applyProtection="0">
      <alignment horizontal="left" vertical="center"/>
    </xf>
    <xf numFmtId="0" fontId="26" fillId="52" borderId="0" applyNumberFormat="0" applyBorder="0" applyAlignment="0" applyProtection="0">
      <alignment vertical="center"/>
    </xf>
    <xf numFmtId="0" fontId="10" fillId="0" borderId="0">
      <alignment vertical="center"/>
    </xf>
    <xf numFmtId="0" fontId="26" fillId="41" borderId="0" applyNumberFormat="0" applyBorder="0" applyAlignment="0" applyProtection="0">
      <alignment vertical="center"/>
    </xf>
    <xf numFmtId="0" fontId="107" fillId="52" borderId="25" applyNumberFormat="0" applyAlignment="0" applyProtection="0">
      <alignment vertical="center"/>
    </xf>
    <xf numFmtId="0" fontId="79" fillId="41" borderId="0" applyNumberFormat="0" applyBorder="0" applyAlignment="0" applyProtection="0">
      <alignment vertical="center"/>
    </xf>
    <xf numFmtId="0" fontId="95" fillId="0" borderId="0" applyNumberFormat="0" applyFill="0" applyBorder="0" applyAlignment="0" applyProtection="0">
      <alignment vertical="center"/>
    </xf>
    <xf numFmtId="0" fontId="79" fillId="41" borderId="0" applyNumberFormat="0" applyBorder="0" applyAlignment="0" applyProtection="0">
      <alignment vertical="center"/>
    </xf>
    <xf numFmtId="0" fontId="79" fillId="41" borderId="0" applyNumberFormat="0" applyBorder="0" applyAlignment="0" applyProtection="0">
      <alignment vertical="center"/>
    </xf>
    <xf numFmtId="0" fontId="10" fillId="60" borderId="0" applyNumberFormat="0" applyFont="0" applyBorder="0" applyAlignment="0" applyProtection="0">
      <alignment vertical="center"/>
    </xf>
    <xf numFmtId="0" fontId="79" fillId="37" borderId="0" applyNumberFormat="0" applyBorder="0" applyAlignment="0" applyProtection="0">
      <alignment vertical="center"/>
    </xf>
    <xf numFmtId="0" fontId="79" fillId="42" borderId="0" applyNumberFormat="0" applyBorder="0" applyAlignment="0" applyProtection="0">
      <alignment vertical="center"/>
    </xf>
    <xf numFmtId="0" fontId="79" fillId="37" borderId="0" applyNumberFormat="0" applyBorder="0" applyAlignment="0" applyProtection="0">
      <alignment vertical="center"/>
    </xf>
    <xf numFmtId="0" fontId="109" fillId="0" borderId="0">
      <alignment vertical="center"/>
    </xf>
    <xf numFmtId="0" fontId="79" fillId="37" borderId="0" applyNumberFormat="0" applyBorder="0" applyAlignment="0" applyProtection="0">
      <alignment vertical="center"/>
    </xf>
    <xf numFmtId="0" fontId="79" fillId="37" borderId="0" applyNumberFormat="0" applyBorder="0" applyAlignment="0" applyProtection="0">
      <alignment vertical="center"/>
    </xf>
    <xf numFmtId="0" fontId="93" fillId="0" borderId="22">
      <alignment horizontal="center" vertical="center"/>
    </xf>
    <xf numFmtId="0" fontId="77" fillId="0" borderId="19" applyNumberFormat="0" applyFill="0" applyProtection="0">
      <alignment horizontal="left" vertical="center"/>
    </xf>
    <xf numFmtId="0" fontId="10" fillId="0" borderId="0">
      <alignment vertical="center"/>
    </xf>
    <xf numFmtId="0" fontId="79" fillId="37" borderId="0" applyNumberFormat="0" applyBorder="0" applyAlignment="0" applyProtection="0">
      <alignment vertical="center"/>
    </xf>
    <xf numFmtId="9" fontId="10" fillId="0" borderId="0" applyFont="0" applyFill="0" applyBorder="0" applyAlignment="0" applyProtection="0">
      <alignment vertical="center"/>
    </xf>
    <xf numFmtId="0" fontId="111" fillId="0" borderId="32" applyNumberFormat="0" applyFill="0" applyAlignment="0" applyProtection="0">
      <alignment vertical="center"/>
    </xf>
    <xf numFmtId="0" fontId="79" fillId="37" borderId="0" applyNumberFormat="0" applyBorder="0" applyAlignment="0" applyProtection="0">
      <alignment vertical="center"/>
    </xf>
    <xf numFmtId="0" fontId="90" fillId="0" borderId="21" applyNumberFormat="0" applyFill="0" applyAlignment="0" applyProtection="0">
      <alignment vertical="center"/>
    </xf>
    <xf numFmtId="0" fontId="90" fillId="0" borderId="21" applyNumberFormat="0" applyFill="0" applyAlignment="0" applyProtection="0">
      <alignment vertical="center"/>
    </xf>
    <xf numFmtId="0" fontId="79" fillId="37" borderId="0" applyNumberFormat="0" applyBorder="0" applyAlignment="0" applyProtection="0">
      <alignment vertical="center"/>
    </xf>
    <xf numFmtId="0" fontId="79" fillId="36" borderId="0" applyNumberFormat="0" applyBorder="0" applyAlignment="0" applyProtection="0">
      <alignment vertical="center"/>
    </xf>
    <xf numFmtId="0" fontId="26" fillId="44" borderId="0" applyNumberFormat="0" applyBorder="0" applyAlignment="0" applyProtection="0">
      <alignment vertical="center"/>
    </xf>
    <xf numFmtId="0" fontId="10" fillId="0" borderId="0">
      <alignment vertical="center"/>
    </xf>
    <xf numFmtId="0" fontId="26" fillId="44" borderId="0" applyNumberFormat="0" applyBorder="0" applyAlignment="0" applyProtection="0">
      <alignment vertical="center"/>
    </xf>
    <xf numFmtId="0" fontId="85" fillId="40" borderId="1" applyNumberFormat="0" applyBorder="0" applyAlignment="0" applyProtection="0">
      <alignment vertical="center"/>
    </xf>
    <xf numFmtId="0" fontId="26" fillId="44" borderId="0" applyNumberFormat="0" applyBorder="0" applyAlignment="0" applyProtection="0">
      <alignment vertical="center"/>
    </xf>
    <xf numFmtId="0" fontId="26" fillId="51" borderId="0" applyNumberFormat="0" applyBorder="0" applyAlignment="0" applyProtection="0">
      <alignment vertical="center"/>
    </xf>
    <xf numFmtId="0" fontId="101" fillId="0" borderId="26" applyNumberFormat="0" applyFill="0" applyAlignment="0" applyProtection="0">
      <alignment vertical="center"/>
    </xf>
    <xf numFmtId="0" fontId="79" fillId="48" borderId="0" applyNumberFormat="0" applyBorder="0" applyAlignment="0" applyProtection="0">
      <alignment vertical="center"/>
    </xf>
    <xf numFmtId="0" fontId="10" fillId="0" borderId="0">
      <alignment vertical="center"/>
    </xf>
    <xf numFmtId="0" fontId="82" fillId="38" borderId="0" applyNumberFormat="0" applyBorder="0" applyAlignment="0" applyProtection="0">
      <alignment vertical="center"/>
    </xf>
    <xf numFmtId="0" fontId="79" fillId="48" borderId="0" applyNumberFormat="0" applyBorder="0" applyAlignment="0" applyProtection="0">
      <alignment vertical="center"/>
    </xf>
    <xf numFmtId="0" fontId="10" fillId="0" borderId="0">
      <alignment vertical="center"/>
    </xf>
    <xf numFmtId="0" fontId="82" fillId="38" borderId="0" applyNumberFormat="0" applyBorder="0" applyAlignment="0" applyProtection="0">
      <alignment vertical="center"/>
    </xf>
    <xf numFmtId="0" fontId="112" fillId="52" borderId="33">
      <alignment horizontal="left" vertical="center"/>
      <protection locked="0" hidden="1"/>
    </xf>
    <xf numFmtId="0" fontId="79" fillId="36" borderId="0" applyNumberFormat="0" applyBorder="0" applyAlignment="0" applyProtection="0">
      <alignment vertical="center"/>
    </xf>
    <xf numFmtId="0" fontId="101" fillId="0" borderId="26" applyNumberFormat="0" applyFill="0" applyAlignment="0" applyProtection="0">
      <alignment vertical="center"/>
    </xf>
    <xf numFmtId="0" fontId="112" fillId="52" borderId="33">
      <alignment horizontal="left" vertical="center"/>
      <protection locked="0" hidden="1"/>
    </xf>
    <xf numFmtId="0" fontId="79" fillId="36" borderId="0" applyNumberFormat="0" applyBorder="0" applyAlignment="0" applyProtection="0">
      <alignment vertical="center"/>
    </xf>
    <xf numFmtId="0" fontId="92" fillId="0" borderId="27" applyNumberFormat="0" applyFill="0" applyAlignment="0" applyProtection="0">
      <alignment vertical="center"/>
    </xf>
    <xf numFmtId="183" fontId="10" fillId="0" borderId="0" applyFont="0" applyFill="0" applyBorder="0" applyAlignment="0" applyProtection="0">
      <alignment vertical="center"/>
    </xf>
    <xf numFmtId="0" fontId="79" fillId="36" borderId="0" applyNumberFormat="0" applyBorder="0" applyAlignment="0" applyProtection="0">
      <alignment vertical="center"/>
    </xf>
    <xf numFmtId="0" fontId="79" fillId="36" borderId="0" applyNumberFormat="0" applyBorder="0" applyAlignment="0" applyProtection="0">
      <alignment vertical="center"/>
    </xf>
    <xf numFmtId="0" fontId="80" fillId="0" borderId="34" applyNumberFormat="0" applyFill="0" applyAlignment="0" applyProtection="0">
      <alignment vertical="center"/>
    </xf>
    <xf numFmtId="0" fontId="91" fillId="49" borderId="0" applyNumberFormat="0" applyBorder="0" applyAlignment="0" applyProtection="0">
      <alignment vertical="center"/>
    </xf>
    <xf numFmtId="0" fontId="79" fillId="36" borderId="0" applyNumberFormat="0" applyBorder="0" applyAlignment="0" applyProtection="0">
      <alignment vertical="center"/>
    </xf>
    <xf numFmtId="0" fontId="80" fillId="0" borderId="34" applyNumberFormat="0" applyFill="0" applyAlignment="0" applyProtection="0">
      <alignment vertical="center"/>
    </xf>
    <xf numFmtId="0" fontId="91" fillId="49" borderId="0" applyNumberFormat="0" applyBorder="0" applyAlignment="0" applyProtection="0">
      <alignment vertical="center"/>
    </xf>
    <xf numFmtId="0" fontId="90" fillId="0" borderId="21" applyNumberFormat="0" applyFill="0" applyAlignment="0" applyProtection="0">
      <alignment vertical="center"/>
    </xf>
    <xf numFmtId="0" fontId="79" fillId="36" borderId="0" applyNumberFormat="0" applyBorder="0" applyAlignment="0" applyProtection="0">
      <alignment vertical="center"/>
    </xf>
    <xf numFmtId="0" fontId="80" fillId="0" borderId="20" applyNumberFormat="0" applyFill="0" applyAlignment="0" applyProtection="0">
      <alignment vertical="center"/>
    </xf>
    <xf numFmtId="0" fontId="90" fillId="0" borderId="21" applyNumberFormat="0" applyFill="0" applyAlignment="0" applyProtection="0">
      <alignment vertical="center"/>
    </xf>
    <xf numFmtId="9" fontId="10" fillId="0" borderId="0" applyFont="0" applyFill="0" applyBorder="0" applyAlignment="0" applyProtection="0">
      <alignment vertical="center"/>
    </xf>
    <xf numFmtId="0" fontId="79" fillId="36" borderId="0" applyNumberFormat="0" applyBorder="0" applyAlignment="0" applyProtection="0">
      <alignment vertical="center"/>
    </xf>
    <xf numFmtId="0" fontId="80" fillId="0" borderId="20" applyNumberFormat="0" applyFill="0" applyAlignment="0" applyProtection="0">
      <alignment vertical="center"/>
    </xf>
    <xf numFmtId="0" fontId="26" fillId="40" borderId="0" applyNumberFormat="0" applyBorder="0" applyAlignment="0" applyProtection="0">
      <alignment vertical="center"/>
    </xf>
    <xf numFmtId="0" fontId="26" fillId="52" borderId="0" applyNumberFormat="0" applyBorder="0" applyAlignment="0" applyProtection="0">
      <alignment vertical="center"/>
    </xf>
    <xf numFmtId="0" fontId="92" fillId="0" borderId="27" applyNumberFormat="0" applyFill="0" applyAlignment="0" applyProtection="0">
      <alignment vertical="center"/>
    </xf>
    <xf numFmtId="0" fontId="93" fillId="0" borderId="0" applyNumberFormat="0" applyFill="0" applyBorder="0" applyAlignment="0" applyProtection="0">
      <alignment vertical="center"/>
    </xf>
    <xf numFmtId="0" fontId="10" fillId="0" borderId="0">
      <alignment vertical="center"/>
    </xf>
    <xf numFmtId="0" fontId="10" fillId="0" borderId="0">
      <alignment vertical="center"/>
    </xf>
    <xf numFmtId="0" fontId="26"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90" fillId="0" borderId="21" applyNumberFormat="0" applyFill="0" applyAlignment="0" applyProtection="0">
      <alignment vertical="center"/>
    </xf>
    <xf numFmtId="0" fontId="79" fillId="42" borderId="0" applyNumberFormat="0" applyBorder="0" applyAlignment="0" applyProtection="0">
      <alignment vertical="center"/>
    </xf>
    <xf numFmtId="9" fontId="10" fillId="0" borderId="0" applyFont="0" applyFill="0" applyBorder="0" applyAlignment="0" applyProtection="0">
      <alignment vertical="center"/>
    </xf>
    <xf numFmtId="184" fontId="10" fillId="0" borderId="0" applyFont="0" applyFill="0" applyBorder="0" applyAlignment="0" applyProtection="0">
      <alignment vertical="center"/>
    </xf>
    <xf numFmtId="0" fontId="92" fillId="0" borderId="27" applyNumberFormat="0" applyFill="0" applyAlignment="0" applyProtection="0">
      <alignment vertical="center"/>
    </xf>
    <xf numFmtId="0" fontId="113" fillId="0" borderId="0" applyNumberFormat="0" applyFill="0" applyBorder="0" applyAlignment="0" applyProtection="0">
      <alignment vertical="center"/>
    </xf>
    <xf numFmtId="185" fontId="10" fillId="0" borderId="0" applyFont="0" applyFill="0" applyBorder="0" applyAlignment="0" applyProtection="0">
      <alignment vertical="center"/>
    </xf>
    <xf numFmtId="0" fontId="101" fillId="0" borderId="26" applyNumberFormat="0" applyFill="0" applyAlignment="0" applyProtection="0">
      <alignment vertical="center"/>
    </xf>
    <xf numFmtId="0" fontId="10" fillId="0" borderId="0">
      <alignment vertical="center"/>
    </xf>
    <xf numFmtId="0" fontId="82" fillId="38" borderId="0" applyNumberFormat="0" applyBorder="0" applyAlignment="0" applyProtection="0">
      <alignment vertical="center"/>
    </xf>
    <xf numFmtId="186" fontId="109" fillId="0" borderId="0">
      <alignment vertical="center"/>
    </xf>
    <xf numFmtId="15" fontId="105" fillId="0" borderId="0">
      <alignment vertical="center"/>
    </xf>
    <xf numFmtId="0" fontId="108" fillId="0" borderId="0">
      <alignment vertical="center"/>
    </xf>
    <xf numFmtId="15" fontId="105" fillId="0" borderId="0">
      <alignment vertical="center"/>
    </xf>
    <xf numFmtId="187" fontId="109" fillId="0" borderId="0">
      <alignment vertical="center"/>
    </xf>
    <xf numFmtId="0" fontId="100" fillId="49" borderId="0" applyNumberFormat="0" applyBorder="0" applyAlignment="0" applyProtection="0">
      <alignment vertical="center"/>
    </xf>
    <xf numFmtId="0" fontId="114" fillId="0" borderId="35" applyNumberFormat="0" applyFill="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85" fillId="41" borderId="0" applyNumberFormat="0" applyBorder="0" applyAlignment="0" applyProtection="0">
      <alignment vertical="center"/>
    </xf>
    <xf numFmtId="0" fontId="10" fillId="0" borderId="0">
      <alignment vertical="center"/>
    </xf>
    <xf numFmtId="0" fontId="104" fillId="0" borderId="31" applyNumberFormat="0" applyAlignment="0" applyProtection="0">
      <alignment horizontal="left" vertical="center"/>
    </xf>
    <xf numFmtId="0" fontId="78" fillId="37" borderId="0" applyNumberFormat="0" applyBorder="0" applyAlignment="0" applyProtection="0">
      <alignment vertical="center"/>
    </xf>
    <xf numFmtId="0" fontId="104" fillId="0" borderId="29">
      <alignment horizontal="left" vertical="center"/>
    </xf>
    <xf numFmtId="0" fontId="104" fillId="0" borderId="29">
      <alignment horizontal="left" vertical="center"/>
    </xf>
    <xf numFmtId="0" fontId="85" fillId="40" borderId="1" applyNumberFormat="0" applyBorder="0" applyAlignment="0" applyProtection="0">
      <alignment vertical="center"/>
    </xf>
    <xf numFmtId="43" fontId="0" fillId="0" borderId="0" applyFont="0" applyFill="0" applyBorder="0" applyAlignment="0" applyProtection="0">
      <alignment vertical="center"/>
    </xf>
    <xf numFmtId="0" fontId="85" fillId="40" borderId="1" applyNumberFormat="0" applyBorder="0" applyAlignment="0" applyProtection="0">
      <alignment vertical="center"/>
    </xf>
    <xf numFmtId="43" fontId="0" fillId="0" borderId="0" applyFont="0" applyFill="0" applyBorder="0" applyAlignment="0" applyProtection="0">
      <alignment vertical="center"/>
    </xf>
    <xf numFmtId="0" fontId="85" fillId="40" borderId="1" applyNumberFormat="0" applyBorder="0" applyAlignment="0" applyProtection="0">
      <alignment vertical="center"/>
    </xf>
    <xf numFmtId="0" fontId="85" fillId="40" borderId="1" applyNumberFormat="0" applyBorder="0" applyAlignment="0" applyProtection="0">
      <alignment vertical="center"/>
    </xf>
    <xf numFmtId="0" fontId="10" fillId="0" borderId="0">
      <alignment vertical="center"/>
    </xf>
    <xf numFmtId="0" fontId="85" fillId="40" borderId="1" applyNumberFormat="0" applyBorder="0" applyAlignment="0" applyProtection="0">
      <alignment vertical="center"/>
    </xf>
    <xf numFmtId="0" fontId="85" fillId="40" borderId="1" applyNumberFormat="0" applyBorder="0" applyAlignment="0" applyProtection="0">
      <alignment vertical="center"/>
    </xf>
    <xf numFmtId="188" fontId="115" fillId="61" borderId="0">
      <alignment vertical="center"/>
    </xf>
    <xf numFmtId="0" fontId="10" fillId="0" borderId="0">
      <alignment vertical="center"/>
    </xf>
    <xf numFmtId="0" fontId="78" fillId="62" borderId="0" applyNumberFormat="0" applyBorder="0" applyAlignment="0" applyProtection="0">
      <alignment vertical="center"/>
    </xf>
    <xf numFmtId="188" fontId="116" fillId="63" borderId="0">
      <alignment vertical="center"/>
    </xf>
    <xf numFmtId="38" fontId="10" fillId="0" borderId="0" applyFont="0" applyFill="0" applyBorder="0" applyAlignment="0" applyProtection="0">
      <alignment vertical="center"/>
    </xf>
    <xf numFmtId="0" fontId="95" fillId="0" borderId="0" applyNumberFormat="0" applyFill="0" applyBorder="0" applyAlignment="0" applyProtection="0">
      <alignment vertical="center"/>
    </xf>
    <xf numFmtId="40" fontId="10" fillId="0" borderId="0" applyFont="0" applyFill="0" applyBorder="0" applyAlignment="0" applyProtection="0">
      <alignment vertical="center"/>
    </xf>
    <xf numFmtId="0" fontId="10" fillId="0" borderId="0">
      <alignment vertical="center"/>
    </xf>
    <xf numFmtId="0" fontId="77" fillId="0" borderId="19" applyNumberFormat="0" applyFill="0" applyProtection="0">
      <alignment horizontal="center" vertical="center"/>
    </xf>
    <xf numFmtId="0" fontId="10" fillId="0" borderId="0">
      <alignment vertical="center"/>
    </xf>
    <xf numFmtId="177" fontId="10" fillId="0" borderId="0" applyFont="0" applyFill="0" applyBorder="0" applyAlignment="0" applyProtection="0">
      <alignment vertical="center"/>
    </xf>
    <xf numFmtId="43" fontId="0" fillId="0" borderId="0" applyFont="0" applyFill="0" applyBorder="0" applyAlignment="0" applyProtection="0">
      <alignment vertical="center"/>
    </xf>
    <xf numFmtId="189" fontId="10" fillId="0" borderId="0" applyFont="0" applyFill="0" applyBorder="0" applyAlignment="0" applyProtection="0">
      <alignment vertical="center"/>
    </xf>
    <xf numFmtId="0" fontId="90" fillId="0" borderId="21" applyNumberFormat="0" applyFill="0" applyAlignment="0" applyProtection="0">
      <alignment vertical="center"/>
    </xf>
    <xf numFmtId="1" fontId="84" fillId="0" borderId="19" applyFill="0" applyProtection="0">
      <alignment horizontal="center" vertical="center"/>
    </xf>
    <xf numFmtId="40" fontId="117" fillId="56" borderId="33">
      <alignment horizontal="centerContinuous" vertical="center"/>
    </xf>
    <xf numFmtId="1" fontId="84" fillId="0" borderId="19" applyFill="0" applyProtection="0">
      <alignment horizontal="center" vertical="center"/>
    </xf>
    <xf numFmtId="40" fontId="117" fillId="56" borderId="33">
      <alignment horizontal="centerContinuous" vertical="center"/>
    </xf>
    <xf numFmtId="9" fontId="10" fillId="0" borderId="0" applyFont="0" applyFill="0" applyBorder="0" applyAlignment="0" applyProtection="0">
      <alignment vertical="center"/>
    </xf>
    <xf numFmtId="0" fontId="93" fillId="0" borderId="22">
      <alignment horizontal="center" vertical="center"/>
    </xf>
    <xf numFmtId="37" fontId="118" fillId="0" borderId="0">
      <alignment vertical="center"/>
    </xf>
    <xf numFmtId="0" fontId="93" fillId="0" borderId="22">
      <alignment horizontal="center" vertical="center"/>
    </xf>
    <xf numFmtId="37" fontId="118" fillId="0" borderId="0">
      <alignment vertical="center"/>
    </xf>
    <xf numFmtId="0" fontId="93" fillId="0" borderId="22">
      <alignment horizontal="center" vertical="center"/>
    </xf>
    <xf numFmtId="37" fontId="118" fillId="0" borderId="0">
      <alignment vertical="center"/>
    </xf>
    <xf numFmtId="0" fontId="0" fillId="0" borderId="0">
      <alignment vertical="center"/>
    </xf>
    <xf numFmtId="9" fontId="10" fillId="0" borderId="0" applyFont="0" applyFill="0" applyBorder="0" applyAlignment="0" applyProtection="0">
      <alignment vertical="center"/>
    </xf>
    <xf numFmtId="0" fontId="93" fillId="0" borderId="22">
      <alignment horizontal="center" vertical="center"/>
    </xf>
    <xf numFmtId="37" fontId="118" fillId="0" borderId="0">
      <alignment vertical="center"/>
    </xf>
    <xf numFmtId="190" fontId="84" fillId="0" borderId="0">
      <alignment vertical="center"/>
    </xf>
    <xf numFmtId="9" fontId="10" fillId="0" borderId="0" applyFont="0" applyFill="0" applyBorder="0" applyAlignment="0" applyProtection="0">
      <alignment vertical="center"/>
    </xf>
    <xf numFmtId="0" fontId="98" fillId="0" borderId="0">
      <alignment vertical="center"/>
    </xf>
    <xf numFmtId="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7" fillId="52" borderId="25" applyNumberFormat="0" applyAlignment="0" applyProtection="0">
      <alignment vertical="center"/>
    </xf>
    <xf numFmtId="14" fontId="81" fillId="0" borderId="0">
      <alignment horizontal="center" vertical="center" wrapText="1"/>
      <protection locked="0"/>
    </xf>
    <xf numFmtId="0" fontId="106" fillId="58" borderId="30">
      <alignment vertical="center"/>
      <protection locked="0"/>
    </xf>
    <xf numFmtId="0" fontId="10" fillId="0" borderId="0">
      <alignment vertical="center"/>
    </xf>
    <xf numFmtId="10" fontId="10" fillId="0" borderId="0" applyFont="0" applyFill="0" applyBorder="0" applyAlignment="0" applyProtection="0">
      <alignment vertical="center"/>
    </xf>
    <xf numFmtId="0" fontId="0" fillId="0" borderId="0">
      <alignment vertical="center"/>
    </xf>
    <xf numFmtId="9" fontId="10" fillId="0" borderId="0" applyFont="0" applyFill="0" applyBorder="0" applyAlignment="0" applyProtection="0">
      <alignment vertical="center"/>
    </xf>
    <xf numFmtId="0" fontId="8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9" fillId="0" borderId="0" applyNumberFormat="0" applyFill="0" applyBorder="0" applyAlignment="0" applyProtection="0">
      <alignment vertical="center"/>
    </xf>
    <xf numFmtId="191" fontId="10" fillId="0" borderId="0" applyFont="0" applyFill="0" applyProtection="0">
      <alignment vertical="center"/>
    </xf>
    <xf numFmtId="0" fontId="10" fillId="0" borderId="0">
      <alignment vertical="center"/>
    </xf>
    <xf numFmtId="0" fontId="78" fillId="64" borderId="0" applyNumberFormat="0" applyBorder="0" applyAlignment="0" applyProtection="0">
      <alignment vertical="center"/>
    </xf>
    <xf numFmtId="0" fontId="10" fillId="0" borderId="0" applyNumberFormat="0" applyFont="0" applyFill="0" applyBorder="0" applyAlignment="0" applyProtection="0">
      <alignment horizontal="left" vertical="center"/>
    </xf>
    <xf numFmtId="0" fontId="84" fillId="0" borderId="7" applyNumberFormat="0" applyFill="0" applyProtection="0">
      <alignment horizontal="right" vertical="center"/>
    </xf>
    <xf numFmtId="0" fontId="93" fillId="0" borderId="22">
      <alignment horizontal="center" vertical="center"/>
    </xf>
    <xf numFmtId="15" fontId="10" fillId="0" borderId="0" applyFont="0" applyFill="0" applyBorder="0" applyAlignment="0" applyProtection="0">
      <alignment vertical="center"/>
    </xf>
    <xf numFmtId="0" fontId="84" fillId="0" borderId="7" applyNumberFormat="0" applyFill="0" applyProtection="0">
      <alignment horizontal="right" vertical="center"/>
    </xf>
    <xf numFmtId="15" fontId="10" fillId="0" borderId="0" applyFont="0" applyFill="0" applyBorder="0" applyAlignment="0" applyProtection="0">
      <alignment vertical="center"/>
    </xf>
    <xf numFmtId="4" fontId="10" fillId="0" borderId="0" applyFont="0" applyFill="0" applyBorder="0" applyAlignment="0" applyProtection="0">
      <alignment vertical="center"/>
    </xf>
    <xf numFmtId="0" fontId="92" fillId="0" borderId="0" applyNumberFormat="0" applyFill="0" applyBorder="0" applyAlignment="0" applyProtection="0">
      <alignment vertical="center"/>
    </xf>
    <xf numFmtId="4" fontId="10" fillId="0" borderId="0" applyFont="0" applyFill="0" applyBorder="0" applyAlignment="0" applyProtection="0">
      <alignment vertical="center"/>
    </xf>
    <xf numFmtId="0" fontId="10" fillId="0" borderId="0">
      <alignment vertical="center"/>
    </xf>
    <xf numFmtId="0" fontId="84" fillId="0" borderId="7" applyNumberFormat="0" applyFill="0" applyProtection="0">
      <alignment horizontal="right" vertical="center"/>
    </xf>
    <xf numFmtId="0" fontId="0" fillId="0" borderId="0">
      <alignment vertical="center"/>
    </xf>
    <xf numFmtId="0" fontId="93" fillId="0" borderId="22">
      <alignment horizontal="center" vertical="center"/>
    </xf>
    <xf numFmtId="0" fontId="93" fillId="0" borderId="22">
      <alignment horizontal="center" vertical="center"/>
    </xf>
    <xf numFmtId="0" fontId="0" fillId="0" borderId="0">
      <alignment vertical="center"/>
    </xf>
    <xf numFmtId="0" fontId="93" fillId="0" borderId="22">
      <alignment horizontal="center" vertical="center"/>
    </xf>
    <xf numFmtId="0" fontId="93" fillId="0" borderId="22">
      <alignment horizontal="center" vertical="center"/>
    </xf>
    <xf numFmtId="3"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60" borderId="0" applyNumberFormat="0" applyFont="0" applyBorder="0" applyAlignment="0" applyProtection="0">
      <alignment vertical="center"/>
    </xf>
    <xf numFmtId="0" fontId="10" fillId="0" borderId="0">
      <alignment vertical="center"/>
    </xf>
    <xf numFmtId="0" fontId="107" fillId="52" borderId="25" applyNumberFormat="0" applyAlignment="0" applyProtection="0">
      <alignment vertical="center"/>
    </xf>
    <xf numFmtId="0" fontId="106" fillId="58" borderId="30">
      <alignment vertical="center"/>
      <protection locked="0"/>
    </xf>
    <xf numFmtId="0" fontId="120" fillId="0" borderId="0">
      <alignment vertical="center"/>
    </xf>
    <xf numFmtId="0" fontId="78" fillId="54" borderId="0" applyNumberFormat="0" applyBorder="0" applyAlignment="0" applyProtection="0">
      <alignment vertical="center"/>
    </xf>
    <xf numFmtId="0" fontId="106" fillId="58" borderId="30">
      <alignment vertical="center"/>
      <protection locked="0"/>
    </xf>
    <xf numFmtId="0" fontId="106" fillId="58" borderId="30">
      <alignment vertical="center"/>
      <protection locked="0"/>
    </xf>
    <xf numFmtId="0" fontId="10"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43" fontId="0" fillId="0" borderId="0" applyFont="0" applyFill="0" applyBorder="0" applyAlignment="0" applyProtection="0">
      <alignment vertical="center"/>
    </xf>
    <xf numFmtId="9" fontId="10" fillId="0" borderId="0" applyFont="0" applyFill="0" applyBorder="0" applyAlignment="0" applyProtection="0">
      <alignment vertical="center"/>
    </xf>
    <xf numFmtId="0" fontId="8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21" fillId="0" borderId="0" applyNumberFormat="0" applyFill="0" applyBorder="0" applyAlignment="0" applyProtection="0">
      <alignment vertical="center"/>
    </xf>
    <xf numFmtId="178" fontId="0" fillId="0" borderId="0" applyFont="0" applyFill="0" applyBorder="0" applyAlignment="0" applyProtection="0">
      <alignment vertical="center"/>
    </xf>
    <xf numFmtId="9" fontId="1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1" fillId="46"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pplyProtection="0"/>
    <xf numFmtId="0" fontId="10" fillId="0" borderId="0">
      <alignment vertical="center"/>
    </xf>
    <xf numFmtId="9" fontId="1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0"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114" fillId="0" borderId="35" applyNumberFormat="0" applyFill="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101" fillId="0" borderId="26" applyNumberFormat="0" applyFill="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84" fillId="0" borderId="7" applyNumberFormat="0" applyFill="0" applyProtection="0">
      <alignment horizontal="right" vertical="center"/>
    </xf>
    <xf numFmtId="9" fontId="10" fillId="0" borderId="0" applyFont="0" applyFill="0" applyBorder="0" applyAlignment="0" applyProtection="0">
      <alignment vertical="center"/>
    </xf>
    <xf numFmtId="0" fontId="111" fillId="0" borderId="32" applyNumberFormat="0" applyFill="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121" fillId="0" borderId="36" applyNumberFormat="0" applyFill="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9" fillId="0" borderId="0" applyNumberFormat="0" applyFill="0" applyBorder="0" applyAlignment="0" applyProtection="0">
      <alignment vertical="center"/>
    </xf>
    <xf numFmtId="0" fontId="89" fillId="0" borderId="0" applyNumberFormat="0" applyFill="0" applyBorder="0" applyAlignment="0" applyProtection="0">
      <alignment vertical="center"/>
    </xf>
    <xf numFmtId="9" fontId="10" fillId="0" borderId="0" applyFont="0" applyFill="0" applyBorder="0" applyAlignment="0" applyProtection="0">
      <alignment vertical="center"/>
    </xf>
    <xf numFmtId="0" fontId="95" fillId="0" borderId="0" applyNumberFormat="0" applyFill="0" applyBorder="0" applyAlignment="0" applyProtection="0">
      <alignment vertical="center"/>
    </xf>
    <xf numFmtId="9" fontId="10" fillId="0" borderId="0" applyFont="0" applyFill="0" applyBorder="0" applyAlignment="0" applyProtection="0">
      <alignment vertical="center"/>
    </xf>
    <xf numFmtId="0" fontId="95" fillId="0" borderId="0" applyNumberFormat="0" applyFill="0" applyBorder="0" applyAlignment="0" applyProtection="0">
      <alignment vertical="center"/>
    </xf>
    <xf numFmtId="192" fontId="10" fillId="0" borderId="0" applyFont="0" applyFill="0" applyBorder="0" applyAlignment="0" applyProtection="0">
      <alignment vertical="center"/>
    </xf>
    <xf numFmtId="0" fontId="122" fillId="0" borderId="7" applyNumberFormat="0" applyFill="0" applyProtection="0">
      <alignment horizontal="center" vertical="center"/>
    </xf>
    <xf numFmtId="0" fontId="84" fillId="0" borderId="7" applyNumberFormat="0" applyFill="0" applyProtection="0">
      <alignment horizontal="right" vertical="center"/>
    </xf>
    <xf numFmtId="0" fontId="84" fillId="0" borderId="7" applyNumberFormat="0" applyFill="0" applyProtection="0">
      <alignment horizontal="right" vertical="center"/>
    </xf>
    <xf numFmtId="0" fontId="90" fillId="0" borderId="21" applyNumberFormat="0" applyFill="0" applyAlignment="0" applyProtection="0">
      <alignment vertical="center"/>
    </xf>
    <xf numFmtId="0" fontId="90" fillId="0" borderId="21" applyNumberFormat="0" applyFill="0" applyAlignment="0" applyProtection="0">
      <alignment vertical="center"/>
    </xf>
    <xf numFmtId="0" fontId="101" fillId="0" borderId="26" applyNumberFormat="0" applyFill="0" applyAlignment="0" applyProtection="0">
      <alignment vertical="center"/>
    </xf>
    <xf numFmtId="0" fontId="90" fillId="0" borderId="21" applyNumberFormat="0" applyFill="0" applyAlignment="0" applyProtection="0">
      <alignment vertical="center"/>
    </xf>
    <xf numFmtId="0" fontId="10" fillId="0" borderId="0">
      <alignment vertical="center"/>
    </xf>
    <xf numFmtId="0" fontId="101" fillId="0" borderId="26" applyNumberFormat="0" applyFill="0" applyAlignment="0" applyProtection="0">
      <alignment vertical="center"/>
    </xf>
    <xf numFmtId="0" fontId="10" fillId="0" borderId="0">
      <alignment vertical="center"/>
    </xf>
    <xf numFmtId="0" fontId="101" fillId="0" borderId="26" applyNumberFormat="0" applyFill="0" applyAlignment="0" applyProtection="0">
      <alignment vertical="center"/>
    </xf>
    <xf numFmtId="0" fontId="10" fillId="0" borderId="0">
      <alignment vertical="center"/>
    </xf>
    <xf numFmtId="0" fontId="101" fillId="0" borderId="26" applyNumberFormat="0" applyFill="0" applyAlignment="0" applyProtection="0">
      <alignment vertical="center"/>
    </xf>
    <xf numFmtId="0" fontId="101" fillId="0" borderId="26" applyNumberFormat="0" applyFill="0" applyAlignment="0" applyProtection="0">
      <alignment vertical="center"/>
    </xf>
    <xf numFmtId="0" fontId="92" fillId="0" borderId="27" applyNumberFormat="0" applyFill="0" applyAlignment="0" applyProtection="0">
      <alignment vertical="center"/>
    </xf>
    <xf numFmtId="0" fontId="82" fillId="38" borderId="0" applyNumberFormat="0" applyBorder="0" applyAlignment="0" applyProtection="0">
      <alignment vertical="center"/>
    </xf>
    <xf numFmtId="0" fontId="101" fillId="0" borderId="26" applyNumberFormat="0" applyFill="0" applyAlignment="0" applyProtection="0">
      <alignment vertical="center"/>
    </xf>
    <xf numFmtId="0" fontId="101" fillId="0" borderId="26" applyNumberFormat="0" applyFill="0" applyAlignment="0" applyProtection="0">
      <alignment vertical="center"/>
    </xf>
    <xf numFmtId="0" fontId="101" fillId="0" borderId="26" applyNumberFormat="0" applyFill="0" applyAlignment="0" applyProtection="0">
      <alignment vertical="center"/>
    </xf>
    <xf numFmtId="0" fontId="101" fillId="0" borderId="26" applyNumberFormat="0" applyFill="0" applyAlignment="0" applyProtection="0">
      <alignment vertical="center"/>
    </xf>
    <xf numFmtId="0" fontId="10" fillId="0" borderId="0">
      <alignment vertical="center"/>
    </xf>
    <xf numFmtId="0" fontId="101" fillId="0" borderId="26" applyNumberFormat="0" applyFill="0" applyAlignment="0" applyProtection="0">
      <alignment vertical="center"/>
    </xf>
    <xf numFmtId="0" fontId="101" fillId="0" borderId="26" applyNumberFormat="0" applyFill="0" applyAlignment="0" applyProtection="0">
      <alignment vertical="center"/>
    </xf>
    <xf numFmtId="0" fontId="101" fillId="0" borderId="26" applyNumberFormat="0" applyFill="0" applyAlignment="0" applyProtection="0">
      <alignment vertical="center"/>
    </xf>
    <xf numFmtId="0" fontId="10" fillId="0" borderId="0">
      <alignment vertical="center"/>
    </xf>
    <xf numFmtId="0" fontId="10" fillId="0" borderId="0"/>
    <xf numFmtId="0" fontId="121" fillId="0" borderId="36" applyNumberFormat="0" applyFill="0" applyAlignment="0" applyProtection="0">
      <alignment vertical="center"/>
    </xf>
    <xf numFmtId="0" fontId="82" fillId="38" borderId="0" applyNumberFormat="0" applyBorder="0" applyAlignment="0" applyProtection="0">
      <alignment vertical="center"/>
    </xf>
    <xf numFmtId="0" fontId="92" fillId="0" borderId="27" applyNumberFormat="0" applyFill="0" applyAlignment="0" applyProtection="0">
      <alignment vertical="center"/>
    </xf>
    <xf numFmtId="0" fontId="82" fillId="38" borderId="0" applyNumberFormat="0" applyBorder="0" applyAlignment="0" applyProtection="0">
      <alignment vertical="center"/>
    </xf>
    <xf numFmtId="0" fontId="92" fillId="0" borderId="27" applyNumberFormat="0" applyFill="0" applyAlignment="0" applyProtection="0">
      <alignment vertical="center"/>
    </xf>
    <xf numFmtId="0" fontId="92" fillId="0" borderId="27" applyNumberFormat="0" applyFill="0" applyAlignment="0" applyProtection="0">
      <alignment vertical="center"/>
    </xf>
    <xf numFmtId="0" fontId="92" fillId="0" borderId="27" applyNumberFormat="0" applyFill="0" applyAlignment="0" applyProtection="0">
      <alignment vertical="center"/>
    </xf>
    <xf numFmtId="0" fontId="84" fillId="0" borderId="7" applyNumberFormat="0" applyFill="0" applyProtection="0">
      <alignment horizontal="left" vertical="center"/>
    </xf>
    <xf numFmtId="0" fontId="92" fillId="0" borderId="27" applyNumberFormat="0" applyFill="0" applyAlignment="0" applyProtection="0">
      <alignment vertical="center"/>
    </xf>
    <xf numFmtId="0" fontId="92" fillId="0" borderId="27" applyNumberFormat="0" applyFill="0" applyAlignment="0" applyProtection="0">
      <alignment vertical="center"/>
    </xf>
    <xf numFmtId="0" fontId="92" fillId="0" borderId="27" applyNumberFormat="0" applyFill="0" applyAlignment="0" applyProtection="0">
      <alignment vertical="center"/>
    </xf>
    <xf numFmtId="0" fontId="92" fillId="0" borderId="27" applyNumberFormat="0" applyFill="0" applyAlignment="0" applyProtection="0">
      <alignment vertical="center"/>
    </xf>
    <xf numFmtId="0" fontId="92" fillId="0" borderId="0" applyNumberFormat="0" applyFill="0" applyBorder="0" applyAlignment="0" applyProtection="0">
      <alignment vertical="center"/>
    </xf>
    <xf numFmtId="0" fontId="92" fillId="0" borderId="27" applyNumberFormat="0" applyFill="0" applyAlignment="0" applyProtection="0">
      <alignment vertical="center"/>
    </xf>
    <xf numFmtId="0" fontId="92" fillId="0" borderId="27" applyNumberFormat="0" applyFill="0" applyAlignment="0" applyProtection="0">
      <alignment vertical="center"/>
    </xf>
    <xf numFmtId="0" fontId="103" fillId="0" borderId="1">
      <alignment horizontal="left" vertical="center"/>
    </xf>
    <xf numFmtId="0" fontId="92" fillId="0" borderId="27" applyNumberFormat="0" applyFill="0" applyAlignment="0" applyProtection="0">
      <alignment vertical="center"/>
    </xf>
    <xf numFmtId="0" fontId="92" fillId="0" borderId="27" applyNumberFormat="0" applyFill="0" applyAlignment="0" applyProtection="0">
      <alignment vertical="center"/>
    </xf>
    <xf numFmtId="0" fontId="10" fillId="0" borderId="0">
      <alignment vertical="center"/>
    </xf>
    <xf numFmtId="0" fontId="92" fillId="0" borderId="27" applyNumberFormat="0" applyFill="0" applyAlignment="0" applyProtection="0">
      <alignment vertical="center"/>
    </xf>
    <xf numFmtId="1" fontId="84" fillId="0" borderId="19" applyFill="0" applyProtection="0">
      <alignment horizontal="center" vertical="center"/>
    </xf>
    <xf numFmtId="0" fontId="10" fillId="0" borderId="0">
      <alignment vertical="center"/>
    </xf>
    <xf numFmtId="0" fontId="121" fillId="0" borderId="0" applyNumberFormat="0" applyFill="0" applyBorder="0" applyAlignment="0" applyProtection="0">
      <alignment vertical="center"/>
    </xf>
    <xf numFmtId="178" fontId="0" fillId="0" borderId="0" applyFont="0" applyFill="0" applyBorder="0" applyAlignment="0" applyProtection="0">
      <alignment vertical="center"/>
    </xf>
    <xf numFmtId="0" fontId="9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49" borderId="0" applyNumberFormat="0" applyBorder="0" applyAlignment="0" applyProtection="0">
      <alignment vertical="center"/>
    </xf>
    <xf numFmtId="0" fontId="0" fillId="0" borderId="0">
      <alignment vertical="center"/>
    </xf>
    <xf numFmtId="0" fontId="92"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0" fillId="0" borderId="0">
      <alignment vertical="center"/>
    </xf>
    <xf numFmtId="0" fontId="95" fillId="0" borderId="0" applyNumberFormat="0" applyFill="0" applyBorder="0" applyAlignment="0" applyProtection="0">
      <alignment vertical="center"/>
    </xf>
    <xf numFmtId="0" fontId="0" fillId="0" borderId="0">
      <alignment vertical="center"/>
    </xf>
    <xf numFmtId="0" fontId="107" fillId="52" borderId="25" applyNumberFormat="0" applyAlignment="0" applyProtection="0">
      <alignment vertical="center"/>
    </xf>
    <xf numFmtId="0" fontId="95" fillId="0" borderId="0" applyNumberFormat="0" applyFill="0" applyBorder="0" applyAlignment="0" applyProtection="0">
      <alignment vertical="center"/>
    </xf>
    <xf numFmtId="0" fontId="122" fillId="0" borderId="7" applyNumberFormat="0" applyFill="0" applyProtection="0">
      <alignment horizontal="center" vertical="center"/>
    </xf>
    <xf numFmtId="0" fontId="10" fillId="0" borderId="0">
      <alignment vertical="center"/>
    </xf>
    <xf numFmtId="0" fontId="122" fillId="0" borderId="7" applyNumberFormat="0" applyFill="0" applyProtection="0">
      <alignment horizontal="center" vertical="center"/>
    </xf>
    <xf numFmtId="0" fontId="82" fillId="44" borderId="0" applyNumberFormat="0" applyBorder="0" applyAlignment="0" applyProtection="0">
      <alignment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91" fillId="46" borderId="0" applyNumberFormat="0" applyBorder="0" applyAlignment="0" applyProtection="0">
      <alignment vertical="center"/>
    </xf>
    <xf numFmtId="0" fontId="122" fillId="0" borderId="7" applyNumberFormat="0" applyFill="0" applyProtection="0">
      <alignment horizontal="center" vertical="center"/>
    </xf>
    <xf numFmtId="0" fontId="122" fillId="0" borderId="7" applyNumberFormat="0" applyFill="0" applyProtection="0">
      <alignment horizontal="center"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77" fillId="0" borderId="19" applyNumberFormat="0" applyFill="0" applyProtection="0">
      <alignment horizontal="center" vertical="center"/>
    </xf>
    <xf numFmtId="0" fontId="10" fillId="0" borderId="0">
      <alignment vertical="center"/>
    </xf>
    <xf numFmtId="0" fontId="77" fillId="0" borderId="19" applyNumberFormat="0" applyFill="0" applyProtection="0">
      <alignment horizontal="center" vertical="center"/>
    </xf>
    <xf numFmtId="0" fontId="10" fillId="0" borderId="0">
      <alignment vertical="center"/>
    </xf>
    <xf numFmtId="0" fontId="10" fillId="0" borderId="0">
      <alignment vertical="center"/>
    </xf>
    <xf numFmtId="0" fontId="77" fillId="0" borderId="19" applyNumberFormat="0" applyFill="0" applyProtection="0">
      <alignment horizontal="center" vertical="center"/>
    </xf>
    <xf numFmtId="0" fontId="10" fillId="0" borderId="0">
      <alignment vertical="center"/>
    </xf>
    <xf numFmtId="0" fontId="77" fillId="0" borderId="19" applyNumberFormat="0" applyFill="0" applyProtection="0">
      <alignment horizontal="center" vertical="center"/>
    </xf>
    <xf numFmtId="0" fontId="10" fillId="0" borderId="0">
      <alignment vertical="center"/>
    </xf>
    <xf numFmtId="0" fontId="77" fillId="0" borderId="19" applyNumberFormat="0" applyFill="0" applyProtection="0">
      <alignment horizontal="center" vertical="center"/>
    </xf>
    <xf numFmtId="0" fontId="10" fillId="0" borderId="0">
      <alignment vertical="center"/>
    </xf>
    <xf numFmtId="0" fontId="91" fillId="46" borderId="0" applyNumberFormat="0" applyBorder="0" applyAlignment="0" applyProtection="0">
      <alignment vertical="center"/>
    </xf>
    <xf numFmtId="0" fontId="89" fillId="0" borderId="0" applyNumberFormat="0" applyFill="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89" fillId="0" borderId="0" applyNumberFormat="0" applyFill="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102" fillId="0" borderId="0" applyNumberFormat="0" applyFill="0" applyBorder="0" applyAlignment="0" applyProtection="0">
      <alignment vertical="center"/>
    </xf>
    <xf numFmtId="0" fontId="91" fillId="46" borderId="0" applyNumberFormat="0" applyBorder="0" applyAlignment="0" applyProtection="0">
      <alignment vertical="center"/>
    </xf>
    <xf numFmtId="0" fontId="91" fillId="49"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100" fillId="49" borderId="0" applyNumberFormat="0" applyBorder="0" applyAlignment="0" applyProtection="0">
      <alignment vertical="center"/>
    </xf>
    <xf numFmtId="0" fontId="91" fillId="46" borderId="0" applyNumberFormat="0" applyBorder="0" applyAlignment="0" applyProtection="0">
      <alignment vertical="center"/>
    </xf>
    <xf numFmtId="0" fontId="10" fillId="0" borderId="0">
      <alignment vertical="center"/>
    </xf>
    <xf numFmtId="0" fontId="100" fillId="49" borderId="0" applyNumberFormat="0" applyBorder="0" applyAlignment="0" applyProtection="0">
      <alignment vertical="center"/>
    </xf>
    <xf numFmtId="0" fontId="100"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10" fillId="0" borderId="0">
      <alignment vertical="center"/>
    </xf>
    <xf numFmtId="0" fontId="100" fillId="46" borderId="0" applyNumberFormat="0" applyBorder="0" applyAlignment="0" applyProtection="0">
      <alignment vertical="center"/>
    </xf>
    <xf numFmtId="0" fontId="100" fillId="46" borderId="0" applyNumberFormat="0" applyBorder="0" applyAlignment="0" applyProtection="0">
      <alignment vertical="center"/>
    </xf>
    <xf numFmtId="0" fontId="100" fillId="46" borderId="0" applyNumberFormat="0" applyBorder="0" applyAlignment="0" applyProtection="0">
      <alignment vertical="center"/>
    </xf>
    <xf numFmtId="0" fontId="100" fillId="46" borderId="0" applyNumberFormat="0" applyBorder="0" applyAlignment="0" applyProtection="0">
      <alignment vertical="center"/>
    </xf>
    <xf numFmtId="0" fontId="100" fillId="46" borderId="0" applyNumberFormat="0" applyBorder="0" applyAlignment="0" applyProtection="0">
      <alignment vertical="center"/>
    </xf>
    <xf numFmtId="0" fontId="0" fillId="0" borderId="0">
      <alignment vertical="center"/>
    </xf>
    <xf numFmtId="0" fontId="100" fillId="46" borderId="0" applyNumberFormat="0" applyBorder="0" applyAlignment="0" applyProtection="0">
      <alignment vertical="center"/>
    </xf>
    <xf numFmtId="0" fontId="100" fillId="46" borderId="0" applyNumberFormat="0" applyBorder="0" applyAlignment="0" applyProtection="0">
      <alignment vertical="center"/>
    </xf>
    <xf numFmtId="0" fontId="83" fillId="39" borderId="0" applyNumberFormat="0" applyBorder="0" applyAlignment="0" applyProtection="0">
      <alignment vertical="center"/>
    </xf>
    <xf numFmtId="0" fontId="87" fillId="46" borderId="0" applyNumberFormat="0" applyBorder="0" applyAlignment="0" applyProtection="0">
      <alignment vertical="center"/>
    </xf>
    <xf numFmtId="0" fontId="10" fillId="0" borderId="0">
      <alignment vertical="center"/>
    </xf>
    <xf numFmtId="0" fontId="91" fillId="49" borderId="0" applyNumberFormat="0" applyBorder="0" applyAlignment="0" applyProtection="0">
      <alignment vertical="center"/>
    </xf>
    <xf numFmtId="0" fontId="10" fillId="0" borderId="0">
      <alignment vertical="center"/>
    </xf>
    <xf numFmtId="0" fontId="107" fillId="52" borderId="25" applyNumberFormat="0" applyAlignment="0" applyProtection="0">
      <alignment vertical="center"/>
    </xf>
    <xf numFmtId="0" fontId="8" fillId="0" borderId="0">
      <alignment vertical="center"/>
    </xf>
    <xf numFmtId="0" fontId="91" fillId="49" borderId="0" applyNumberFormat="0" applyBorder="0" applyAlignment="0" applyProtection="0">
      <alignment vertical="center"/>
    </xf>
    <xf numFmtId="0" fontId="105" fillId="0" borderId="0">
      <alignment vertical="center"/>
    </xf>
    <xf numFmtId="0" fontId="10" fillId="0" borderId="0">
      <alignment vertical="center"/>
    </xf>
    <xf numFmtId="0" fontId="107" fillId="52" borderId="25" applyNumberFormat="0" applyAlignment="0" applyProtection="0">
      <alignment vertical="center"/>
    </xf>
    <xf numFmtId="0" fontId="91" fillId="49" borderId="0" applyNumberFormat="0" applyBorder="0" applyAlignment="0" applyProtection="0">
      <alignment vertical="center"/>
    </xf>
    <xf numFmtId="0" fontId="8" fillId="0" borderId="0">
      <alignment vertical="center"/>
    </xf>
    <xf numFmtId="0" fontId="91" fillId="49" borderId="0" applyNumberFormat="0" applyBorder="0" applyAlignment="0" applyProtection="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0" fillId="0" borderId="20" applyNumberFormat="0" applyFill="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82" fillId="38"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96" fillId="43" borderId="24" applyNumberFormat="0" applyAlignment="0" applyProtection="0">
      <alignment vertical="center"/>
    </xf>
    <xf numFmtId="0" fontId="10" fillId="0" borderId="0">
      <alignment vertical="center"/>
    </xf>
    <xf numFmtId="0" fontId="0" fillId="0" borderId="0">
      <alignment vertical="center"/>
    </xf>
    <xf numFmtId="0" fontId="0" fillId="40" borderId="28" applyNumberFormat="0" applyFont="0" applyAlignment="0" applyProtection="0">
      <alignment vertical="center"/>
    </xf>
    <xf numFmtId="0" fontId="12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40" borderId="28" applyNumberFormat="0" applyFont="0" applyAlignment="0" applyProtection="0">
      <alignment vertical="center"/>
    </xf>
    <xf numFmtId="0" fontId="10" fillId="0" borderId="0">
      <alignment vertical="center"/>
    </xf>
    <xf numFmtId="0" fontId="10" fillId="0" borderId="0"/>
    <xf numFmtId="0" fontId="10" fillId="0" borderId="0">
      <alignment vertical="center"/>
    </xf>
    <xf numFmtId="0" fontId="0" fillId="0" borderId="0">
      <alignment vertical="center"/>
    </xf>
    <xf numFmtId="0" fontId="0" fillId="40" borderId="28" applyNumberFormat="0" applyFont="0" applyAlignment="0" applyProtection="0">
      <alignment vertical="center"/>
    </xf>
    <xf numFmtId="0" fontId="10" fillId="0" borderId="0">
      <alignment vertical="center"/>
    </xf>
    <xf numFmtId="0" fontId="10" fillId="0" borderId="0">
      <alignment vertical="center"/>
    </xf>
    <xf numFmtId="0" fontId="83" fillId="39" borderId="0" applyNumberFormat="0" applyBorder="0" applyAlignment="0" applyProtection="0">
      <alignment vertical="center"/>
    </xf>
    <xf numFmtId="0" fontId="10" fillId="0" borderId="0">
      <alignment vertical="center"/>
    </xf>
    <xf numFmtId="0" fontId="78" fillId="62" borderId="0" applyNumberFormat="0" applyBorder="0" applyAlignment="0" applyProtection="0">
      <alignment vertical="center"/>
    </xf>
    <xf numFmtId="0" fontId="10" fillId="0" borderId="0">
      <alignment vertical="center"/>
    </xf>
    <xf numFmtId="0" fontId="83" fillId="39"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78" fillId="53" borderId="0" applyNumberFormat="0" applyBorder="0" applyAlignment="0" applyProtection="0">
      <alignment vertical="center"/>
    </xf>
    <xf numFmtId="0" fontId="10" fillId="0" borderId="0">
      <alignment vertical="center"/>
    </xf>
    <xf numFmtId="0" fontId="10" fillId="0" borderId="0">
      <alignment vertical="center"/>
    </xf>
    <xf numFmtId="1" fontId="84" fillId="0" borderId="19" applyFill="0" applyProtection="0">
      <alignment horizontal="center" vertical="center"/>
    </xf>
    <xf numFmtId="0" fontId="10" fillId="0" borderId="0">
      <alignment vertical="center"/>
    </xf>
    <xf numFmtId="1" fontId="84" fillId="0" borderId="19" applyFill="0" applyProtection="0">
      <alignment horizontal="center" vertical="center"/>
    </xf>
    <xf numFmtId="0" fontId="10" fillId="0" borderId="0">
      <alignment vertical="center"/>
    </xf>
    <xf numFmtId="0" fontId="8"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4" fillId="41" borderId="23"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86" fillId="38" borderId="0" applyNumberFormat="0" applyBorder="0" applyAlignment="0" applyProtection="0">
      <alignment vertical="center"/>
    </xf>
    <xf numFmtId="0" fontId="107" fillId="52" borderId="25" applyNumberFormat="0" applyAlignment="0" applyProtection="0">
      <alignment vertical="center"/>
    </xf>
    <xf numFmtId="0" fontId="10" fillId="0" borderId="0">
      <alignment vertical="center"/>
    </xf>
    <xf numFmtId="0" fontId="10" fillId="0" borderId="0">
      <alignment vertical="center"/>
    </xf>
    <xf numFmtId="0" fontId="96" fillId="43" borderId="24" applyNumberFormat="0" applyAlignment="0" applyProtection="0">
      <alignment vertical="center"/>
    </xf>
    <xf numFmtId="0" fontId="10" fillId="0" borderId="0">
      <alignment vertical="center"/>
    </xf>
    <xf numFmtId="0" fontId="10" fillId="0" borderId="0">
      <alignment vertical="center"/>
    </xf>
    <xf numFmtId="0" fontId="96" fillId="43" borderId="24" applyNumberFormat="0" applyAlignment="0" applyProtection="0">
      <alignment vertical="center"/>
    </xf>
    <xf numFmtId="0" fontId="94" fillId="41" borderId="23" applyNumberFormat="0" applyAlignment="0" applyProtection="0">
      <alignment vertical="center"/>
    </xf>
    <xf numFmtId="0" fontId="10" fillId="0" borderId="0">
      <alignment vertical="center"/>
    </xf>
    <xf numFmtId="178" fontId="0" fillId="0" borderId="0" applyFont="0" applyFill="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96" fillId="43" borderId="24"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7" fillId="52" borderId="2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94" fillId="41" borderId="23" applyNumberFormat="0" applyAlignment="0" applyProtection="0">
      <alignment vertical="center"/>
    </xf>
    <xf numFmtId="0" fontId="10" fillId="0" borderId="0">
      <alignment vertical="center"/>
    </xf>
    <xf numFmtId="0" fontId="94" fillId="41" borderId="23" applyNumberFormat="0" applyAlignment="0" applyProtection="0">
      <alignment vertical="center"/>
    </xf>
    <xf numFmtId="0" fontId="83" fillId="39" borderId="0" applyNumberFormat="0" applyBorder="0" applyAlignment="0" applyProtection="0">
      <alignment vertical="center"/>
    </xf>
    <xf numFmtId="0" fontId="0" fillId="0" borderId="0">
      <alignment vertical="center"/>
    </xf>
    <xf numFmtId="0" fontId="83" fillId="39" borderId="0" applyNumberFormat="0" applyBorder="0" applyAlignment="0" applyProtection="0">
      <alignment vertical="center"/>
    </xf>
    <xf numFmtId="0" fontId="0" fillId="0" borderId="0">
      <alignment vertical="center"/>
    </xf>
    <xf numFmtId="0" fontId="83" fillId="39"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0" fillId="65" borderId="0" applyNumberFormat="0" applyBorder="0" applyAlignment="0" applyProtection="0">
      <alignment vertical="center"/>
    </xf>
    <xf numFmtId="0" fontId="10" fillId="0" borderId="0">
      <alignment vertical="center"/>
    </xf>
    <xf numFmtId="0" fontId="10" fillId="0" borderId="0">
      <alignment vertical="center"/>
    </xf>
    <xf numFmtId="0" fontId="96" fillId="43" borderId="24"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4" fillId="0" borderId="0">
      <alignment vertical="center"/>
    </xf>
    <xf numFmtId="0" fontId="10" fillId="0" borderId="0">
      <alignment vertical="center"/>
    </xf>
    <xf numFmtId="0" fontId="10" fillId="0" borderId="0">
      <alignment vertical="center"/>
    </xf>
    <xf numFmtId="0" fontId="10" fillId="0" borderId="0">
      <alignment vertical="center"/>
    </xf>
    <xf numFmtId="0" fontId="94" fillId="41" borderId="23" applyNumberFormat="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75" fillId="0" borderId="18" applyNumberFormat="0" applyFill="0" applyAlignment="0" applyProtection="0">
      <alignment vertical="center"/>
    </xf>
    <xf numFmtId="0" fontId="0" fillId="0" borderId="0">
      <alignment vertical="center"/>
    </xf>
    <xf numFmtId="0" fontId="0" fillId="0" borderId="0">
      <alignment vertical="center"/>
    </xf>
    <xf numFmtId="0" fontId="82" fillId="44" borderId="0" applyNumberFormat="0" applyBorder="0" applyAlignment="0" applyProtection="0">
      <alignment vertical="center"/>
    </xf>
    <xf numFmtId="0" fontId="0" fillId="0" borderId="0">
      <alignment vertical="center"/>
    </xf>
    <xf numFmtId="0" fontId="8" fillId="0" borderId="0" applyAlignment="0"/>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0" fillId="0" borderId="0">
      <alignment vertical="center"/>
    </xf>
    <xf numFmtId="0" fontId="0" fillId="0" borderId="0">
      <alignment vertical="center"/>
    </xf>
    <xf numFmtId="0" fontId="0" fillId="40" borderId="28" applyNumberFormat="0" applyFont="0" applyAlignment="0" applyProtection="0">
      <alignment vertical="center"/>
    </xf>
    <xf numFmtId="0" fontId="103" fillId="0" borderId="1">
      <alignment horizontal="left" vertical="center"/>
    </xf>
    <xf numFmtId="0" fontId="103" fillId="0" borderId="1">
      <alignment horizontal="left" vertical="center"/>
    </xf>
    <xf numFmtId="0" fontId="0" fillId="40" borderId="28" applyNumberFormat="0" applyFont="0" applyAlignment="0" applyProtection="0">
      <alignment vertical="center"/>
    </xf>
    <xf numFmtId="0" fontId="103" fillId="0" borderId="1">
      <alignment horizontal="left" vertical="center"/>
    </xf>
    <xf numFmtId="0" fontId="103" fillId="0" borderId="1">
      <alignment horizontal="left" vertical="center"/>
    </xf>
    <xf numFmtId="0" fontId="103" fillId="0" borderId="1">
      <alignment horizontal="left" vertical="center"/>
    </xf>
    <xf numFmtId="0" fontId="0" fillId="0" borderId="0">
      <alignment vertical="center"/>
    </xf>
    <xf numFmtId="0" fontId="0" fillId="0" borderId="0">
      <alignment vertical="center"/>
    </xf>
    <xf numFmtId="0" fontId="10" fillId="0" borderId="0">
      <alignment vertical="center"/>
    </xf>
    <xf numFmtId="0" fontId="97" fillId="41" borderId="25" applyNumberFormat="0" applyAlignment="0" applyProtection="0">
      <alignment vertical="center"/>
    </xf>
    <xf numFmtId="0" fontId="10" fillId="0" borderId="0">
      <alignment vertical="center"/>
    </xf>
    <xf numFmtId="1" fontId="84" fillId="0" borderId="19" applyFill="0" applyProtection="0">
      <alignment horizontal="center" vertical="center"/>
    </xf>
    <xf numFmtId="0" fontId="10" fillId="0" borderId="0">
      <alignment vertical="center"/>
    </xf>
    <xf numFmtId="0" fontId="97" fillId="41" borderId="25" applyNumberFormat="0" applyAlignment="0" applyProtection="0">
      <alignment vertical="center"/>
    </xf>
    <xf numFmtId="0" fontId="10" fillId="0" borderId="0">
      <alignment vertical="center"/>
    </xf>
    <xf numFmtId="0" fontId="10" fillId="0" borderId="0">
      <alignment vertical="center"/>
    </xf>
    <xf numFmtId="0" fontId="99"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6" fillId="38" borderId="0" applyNumberFormat="0" applyBorder="0" applyAlignment="0" applyProtection="0">
      <alignment vertical="center"/>
    </xf>
    <xf numFmtId="0" fontId="84" fillId="0" borderId="7" applyNumberFormat="0" applyFill="0" applyProtection="0">
      <alignment horizontal="left" vertical="center"/>
    </xf>
    <xf numFmtId="0" fontId="86" fillId="44" borderId="0" applyNumberFormat="0" applyBorder="0" applyAlignment="0" applyProtection="0">
      <alignment vertical="center"/>
    </xf>
    <xf numFmtId="0" fontId="86" fillId="44" borderId="0" applyNumberFormat="0" applyBorder="0" applyAlignment="0" applyProtection="0">
      <alignment vertical="center"/>
    </xf>
    <xf numFmtId="0" fontId="86"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9" fillId="0" borderId="0" applyNumberFormat="0" applyFill="0" applyBorder="0" applyAlignment="0" applyProtection="0">
      <alignment vertical="center"/>
    </xf>
    <xf numFmtId="0" fontId="82" fillId="44" borderId="0" applyNumberFormat="0" applyBorder="0" applyAlignment="0" applyProtection="0">
      <alignment vertical="center"/>
    </xf>
    <xf numFmtId="0" fontId="89" fillId="0" borderId="0" applyNumberFormat="0" applyFill="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2" fillId="44" borderId="0" applyNumberFormat="0" applyBorder="0" applyAlignment="0" applyProtection="0">
      <alignment vertical="center"/>
    </xf>
    <xf numFmtId="0" fontId="82" fillId="44" borderId="0" applyNumberFormat="0" applyBorder="0" applyAlignment="0" applyProtection="0">
      <alignment vertical="center"/>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34" applyNumberFormat="0" applyFill="0" applyAlignment="0" applyProtection="0">
      <alignment vertical="center"/>
    </xf>
    <xf numFmtId="0" fontId="102" fillId="0" borderId="0" applyNumberFormat="0" applyFill="0" applyBorder="0" applyAlignment="0" applyProtection="0">
      <alignment vertical="center"/>
    </xf>
    <xf numFmtId="0" fontId="80" fillId="0" borderId="20" applyNumberFormat="0" applyFill="0" applyAlignment="0" applyProtection="0">
      <alignment vertical="center"/>
    </xf>
    <xf numFmtId="0" fontId="96" fillId="43" borderId="24" applyNumberFormat="0" applyAlignment="0" applyProtection="0">
      <alignment vertical="center"/>
    </xf>
    <xf numFmtId="0" fontId="80" fillId="0" borderId="20" applyNumberFormat="0" applyFill="0" applyAlignment="0" applyProtection="0">
      <alignment vertical="center"/>
    </xf>
    <xf numFmtId="0" fontId="96" fillId="43" borderId="24" applyNumberFormat="0" applyAlignment="0" applyProtection="0">
      <alignment vertical="center"/>
    </xf>
    <xf numFmtId="0" fontId="80" fillId="0" borderId="20" applyNumberFormat="0" applyFill="0" applyAlignment="0" applyProtection="0">
      <alignment vertical="center"/>
    </xf>
    <xf numFmtId="0" fontId="96" fillId="43" borderId="24" applyNumberFormat="0" applyAlignment="0" applyProtection="0">
      <alignment vertical="center"/>
    </xf>
    <xf numFmtId="0" fontId="80" fillId="0" borderId="20" applyNumberFormat="0" applyFill="0" applyAlignment="0" applyProtection="0">
      <alignment vertical="center"/>
    </xf>
    <xf numFmtId="0" fontId="96" fillId="43" borderId="24" applyNumberFormat="0" applyAlignment="0" applyProtection="0">
      <alignment vertical="center"/>
    </xf>
    <xf numFmtId="0" fontId="80" fillId="0" borderId="34" applyNumberFormat="0" applyFill="0" applyAlignment="0" applyProtection="0">
      <alignment vertical="center"/>
    </xf>
    <xf numFmtId="0" fontId="96" fillId="43" borderId="24" applyNumberFormat="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102" fillId="0" borderId="0" applyNumberFormat="0" applyFill="0" applyBorder="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102" fillId="0" borderId="0" applyNumberFormat="0" applyFill="0" applyBorder="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4" fontId="0" fillId="0" borderId="0" applyFont="0" applyFill="0" applyBorder="0" applyAlignment="0" applyProtection="0">
      <alignment vertical="center"/>
    </xf>
    <xf numFmtId="0" fontId="80" fillId="0" borderId="20" applyNumberFormat="0" applyFill="0" applyAlignment="0" applyProtection="0">
      <alignment vertical="center"/>
    </xf>
    <xf numFmtId="0" fontId="80" fillId="0" borderId="20" applyNumberFormat="0" applyFill="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7" fillId="41" borderId="25"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96" fillId="43" borderId="24" applyNumberFormat="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77" fillId="0" borderId="19" applyNumberFormat="0" applyFill="0" applyProtection="0">
      <alignment horizontal="left" vertical="center"/>
    </xf>
    <xf numFmtId="0" fontId="77" fillId="0" borderId="19" applyNumberFormat="0" applyFill="0" applyProtection="0">
      <alignment horizontal="left" vertical="center"/>
    </xf>
    <xf numFmtId="0" fontId="77" fillId="0" borderId="19" applyNumberFormat="0" applyFill="0" applyProtection="0">
      <alignment horizontal="left" vertical="center"/>
    </xf>
    <xf numFmtId="0" fontId="77" fillId="0" borderId="19" applyNumberFormat="0" applyFill="0" applyProtection="0">
      <alignment horizontal="left" vertical="center"/>
    </xf>
    <xf numFmtId="0" fontId="77" fillId="0" borderId="19" applyNumberFormat="0" applyFill="0" applyProtection="0">
      <alignment horizontal="left" vertical="center"/>
    </xf>
    <xf numFmtId="0" fontId="77" fillId="0" borderId="19" applyNumberFormat="0" applyFill="0" applyProtection="0">
      <alignment horizontal="left" vertical="center"/>
    </xf>
    <xf numFmtId="0" fontId="77" fillId="0" borderId="19" applyNumberFormat="0" applyFill="0" applyProtection="0">
      <alignment horizontal="lef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105" fillId="0" borderId="0">
      <alignment vertical="center"/>
    </xf>
    <xf numFmtId="193" fontId="0" fillId="0" borderId="0" applyFont="0" applyFill="0" applyBorder="0" applyAlignment="0" applyProtection="0">
      <alignment vertical="center"/>
    </xf>
    <xf numFmtId="0" fontId="107" fillId="52" borderId="25" applyNumberFormat="0" applyAlignment="0" applyProtection="0">
      <alignment vertical="center"/>
    </xf>
    <xf numFmtId="43" fontId="0" fillId="0" borderId="0" applyFont="0" applyFill="0" applyBorder="0" applyAlignment="0" applyProtection="0">
      <alignment vertical="center"/>
    </xf>
    <xf numFmtId="0" fontId="10"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8" fillId="64" borderId="0" applyNumberFormat="0" applyBorder="0" applyAlignment="0" applyProtection="0">
      <alignment vertical="center"/>
    </xf>
    <xf numFmtId="0" fontId="110" fillId="66" borderId="0" applyNumberFormat="0" applyBorder="0" applyAlignment="0" applyProtection="0">
      <alignment vertical="center"/>
    </xf>
    <xf numFmtId="0" fontId="110" fillId="66" borderId="0" applyNumberFormat="0" applyBorder="0" applyAlignment="0" applyProtection="0">
      <alignment vertical="center"/>
    </xf>
    <xf numFmtId="0" fontId="110" fillId="59" borderId="0" applyNumberFormat="0" applyBorder="0" applyAlignment="0" applyProtection="0">
      <alignment vertical="center"/>
    </xf>
    <xf numFmtId="0" fontId="110" fillId="65" borderId="0" applyNumberFormat="0" applyBorder="0" applyAlignment="0" applyProtection="0">
      <alignment vertical="center"/>
    </xf>
    <xf numFmtId="0" fontId="78" fillId="53" borderId="0" applyNumberFormat="0" applyBorder="0" applyAlignment="0" applyProtection="0">
      <alignment vertical="center"/>
    </xf>
    <xf numFmtId="0" fontId="78" fillId="53" borderId="0" applyNumberFormat="0" applyBorder="0" applyAlignment="0" applyProtection="0">
      <alignment vertical="center"/>
    </xf>
    <xf numFmtId="0" fontId="78" fillId="53" borderId="0" applyNumberFormat="0" applyBorder="0" applyAlignment="0" applyProtection="0">
      <alignment vertical="center"/>
    </xf>
    <xf numFmtId="0" fontId="78" fillId="67" borderId="0" applyNumberFormat="0" applyBorder="0" applyAlignment="0" applyProtection="0">
      <alignment vertical="center"/>
    </xf>
    <xf numFmtId="0" fontId="78" fillId="36" borderId="0" applyNumberFormat="0" applyBorder="0" applyAlignment="0" applyProtection="0">
      <alignment vertical="center"/>
    </xf>
    <xf numFmtId="0" fontId="78" fillId="67" borderId="0" applyNumberFormat="0" applyBorder="0" applyAlignment="0" applyProtection="0">
      <alignment vertical="center"/>
    </xf>
    <xf numFmtId="0" fontId="78" fillId="50" borderId="0" applyNumberFormat="0" applyBorder="0" applyAlignment="0" applyProtection="0">
      <alignment vertical="center"/>
    </xf>
    <xf numFmtId="0" fontId="78" fillId="50" borderId="0" applyNumberFormat="0" applyBorder="0" applyAlignment="0" applyProtection="0">
      <alignment vertical="center"/>
    </xf>
    <xf numFmtId="0" fontId="78" fillId="35" borderId="0" applyNumberFormat="0" applyBorder="0" applyAlignment="0" applyProtection="0">
      <alignment vertical="center"/>
    </xf>
    <xf numFmtId="0" fontId="78" fillId="56" borderId="0" applyNumberFormat="0" applyBorder="0" applyAlignment="0" applyProtection="0">
      <alignment vertical="center"/>
    </xf>
    <xf numFmtId="0" fontId="78" fillId="56" borderId="0" applyNumberFormat="0" applyBorder="0" applyAlignment="0" applyProtection="0">
      <alignment vertical="center"/>
    </xf>
    <xf numFmtId="0" fontId="83" fillId="39" borderId="0" applyNumberFormat="0" applyBorder="0" applyAlignment="0" applyProtection="0">
      <alignment vertical="center"/>
    </xf>
    <xf numFmtId="0" fontId="78" fillId="56" borderId="0" applyNumberFormat="0" applyBorder="0" applyAlignment="0" applyProtection="0">
      <alignment vertical="center"/>
    </xf>
    <xf numFmtId="0" fontId="78" fillId="56" borderId="0" applyNumberFormat="0" applyBorder="0" applyAlignment="0" applyProtection="0">
      <alignment vertical="center"/>
    </xf>
    <xf numFmtId="0" fontId="83" fillId="39" borderId="0" applyNumberFormat="0" applyBorder="0" applyAlignment="0" applyProtection="0">
      <alignment vertical="center"/>
    </xf>
    <xf numFmtId="0" fontId="78" fillId="64" borderId="0" applyNumberFormat="0" applyBorder="0" applyAlignment="0" applyProtection="0">
      <alignment vertical="center"/>
    </xf>
    <xf numFmtId="0" fontId="78" fillId="64" borderId="0" applyNumberFormat="0" applyBorder="0" applyAlignment="0" applyProtection="0">
      <alignment vertical="center"/>
    </xf>
    <xf numFmtId="0" fontId="78" fillId="37" borderId="0" applyNumberFormat="0" applyBorder="0" applyAlignment="0" applyProtection="0">
      <alignment vertical="center"/>
    </xf>
    <xf numFmtId="0" fontId="78" fillId="36" borderId="0" applyNumberFormat="0" applyBorder="0" applyAlignment="0" applyProtection="0">
      <alignment vertical="center"/>
    </xf>
    <xf numFmtId="0" fontId="78" fillId="36" borderId="0" applyNumberFormat="0" applyBorder="0" applyAlignment="0" applyProtection="0">
      <alignment vertical="center"/>
    </xf>
    <xf numFmtId="0" fontId="78" fillId="36" borderId="0" applyNumberFormat="0" applyBorder="0" applyAlignment="0" applyProtection="0">
      <alignment vertical="center"/>
    </xf>
    <xf numFmtId="0" fontId="78" fillId="36" borderId="0" applyNumberFormat="0" applyBorder="0" applyAlignment="0" applyProtection="0">
      <alignment vertical="center"/>
    </xf>
    <xf numFmtId="0" fontId="78" fillId="36" borderId="0" applyNumberFormat="0" applyBorder="0" applyAlignment="0" applyProtection="0">
      <alignment vertical="center"/>
    </xf>
    <xf numFmtId="0" fontId="78" fillId="68" borderId="0" applyNumberFormat="0" applyBorder="0" applyAlignment="0" applyProtection="0">
      <alignment vertical="center"/>
    </xf>
    <xf numFmtId="0" fontId="78" fillId="68" borderId="0" applyNumberFormat="0" applyBorder="0" applyAlignment="0" applyProtection="0">
      <alignment vertical="center"/>
    </xf>
    <xf numFmtId="176" fontId="84" fillId="0" borderId="19" applyFill="0" applyProtection="0">
      <alignment horizontal="right" vertical="center"/>
    </xf>
    <xf numFmtId="176" fontId="84" fillId="0" borderId="19" applyFill="0" applyProtection="0">
      <alignment horizontal="right" vertical="center"/>
    </xf>
    <xf numFmtId="176" fontId="84" fillId="0" borderId="19" applyFill="0" applyProtection="0">
      <alignment horizontal="right" vertical="center"/>
    </xf>
    <xf numFmtId="176" fontId="84" fillId="0" borderId="19" applyFill="0" applyProtection="0">
      <alignment horizontal="right" vertical="center"/>
    </xf>
    <xf numFmtId="0" fontId="84" fillId="0" borderId="7" applyNumberFormat="0" applyFill="0" applyProtection="0">
      <alignment horizontal="left" vertical="center"/>
    </xf>
    <xf numFmtId="0" fontId="84" fillId="0" borderId="7" applyNumberFormat="0" applyFill="0" applyProtection="0">
      <alignment horizontal="left" vertical="center"/>
    </xf>
    <xf numFmtId="0" fontId="84" fillId="0" borderId="7" applyNumberFormat="0" applyFill="0" applyProtection="0">
      <alignment horizontal="left" vertical="center"/>
    </xf>
    <xf numFmtId="0" fontId="84" fillId="0" borderId="7" applyNumberFormat="0" applyFill="0" applyProtection="0">
      <alignment horizontal="left" vertical="center"/>
    </xf>
    <xf numFmtId="0" fontId="83" fillId="39" borderId="0" applyNumberFormat="0" applyBorder="0" applyAlignment="0" applyProtection="0">
      <alignment vertical="center"/>
    </xf>
    <xf numFmtId="0" fontId="83" fillId="39" borderId="0" applyNumberFormat="0" applyBorder="0" applyAlignment="0" applyProtection="0">
      <alignment vertical="center"/>
    </xf>
    <xf numFmtId="0" fontId="83" fillId="39" borderId="0" applyNumberFormat="0" applyBorder="0" applyAlignment="0" applyProtection="0">
      <alignment vertical="center"/>
    </xf>
    <xf numFmtId="0" fontId="83" fillId="39" borderId="0" applyNumberFormat="0" applyBorder="0" applyAlignment="0" applyProtection="0">
      <alignment vertical="center"/>
    </xf>
    <xf numFmtId="0" fontId="83" fillId="39" borderId="0" applyNumberFormat="0" applyBorder="0" applyAlignment="0" applyProtection="0">
      <alignment vertical="center"/>
    </xf>
    <xf numFmtId="0" fontId="83" fillId="39" borderId="0" applyNumberFormat="0" applyBorder="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41" fontId="0" fillId="0" borderId="0" applyFont="0" applyFill="0" applyBorder="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94" fillId="41" borderId="23" applyNumberFormat="0" applyAlignment="0" applyProtection="0">
      <alignment vertical="center"/>
    </xf>
    <xf numFmtId="0" fontId="107" fillId="52" borderId="25" applyNumberFormat="0" applyAlignment="0" applyProtection="0">
      <alignment vertical="center"/>
    </xf>
    <xf numFmtId="0" fontId="107" fillId="52" borderId="25" applyNumberFormat="0" applyAlignment="0" applyProtection="0">
      <alignment vertical="center"/>
    </xf>
    <xf numFmtId="0" fontId="107" fillId="52" borderId="25" applyNumberFormat="0" applyAlignment="0" applyProtection="0">
      <alignment vertical="center"/>
    </xf>
    <xf numFmtId="0" fontId="107" fillId="52" borderId="25" applyNumberFormat="0" applyAlignment="0" applyProtection="0">
      <alignment vertical="center"/>
    </xf>
    <xf numFmtId="0" fontId="107" fillId="52" borderId="25" applyNumberFormat="0" applyAlignment="0" applyProtection="0">
      <alignment vertical="center"/>
    </xf>
    <xf numFmtId="0" fontId="107" fillId="52" borderId="25" applyNumberFormat="0" applyAlignment="0" applyProtection="0">
      <alignment vertical="center"/>
    </xf>
    <xf numFmtId="0" fontId="107" fillId="52" borderId="25" applyNumberFormat="0" applyAlignment="0" applyProtection="0">
      <alignment vertical="center"/>
    </xf>
    <xf numFmtId="0" fontId="107" fillId="52" borderId="25" applyNumberFormat="0" applyAlignment="0" applyProtection="0">
      <alignment vertical="center"/>
    </xf>
    <xf numFmtId="1" fontId="84" fillId="0" borderId="19" applyFill="0" applyProtection="0">
      <alignment horizontal="center" vertical="center"/>
    </xf>
    <xf numFmtId="1" fontId="84" fillId="0" borderId="19" applyFill="0" applyProtection="0">
      <alignment horizontal="center" vertical="center"/>
    </xf>
    <xf numFmtId="0" fontId="128" fillId="0" borderId="0">
      <alignment vertical="center"/>
    </xf>
    <xf numFmtId="0" fontId="98" fillId="0" borderId="0">
      <alignment vertical="center"/>
    </xf>
    <xf numFmtId="43" fontId="0" fillId="0" borderId="0" applyFont="0" applyFill="0" applyBorder="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0" fillId="40" borderId="28" applyNumberFormat="0" applyFont="0" applyAlignment="0" applyProtection="0">
      <alignment vertical="center"/>
    </xf>
    <xf numFmtId="0" fontId="129" fillId="0" borderId="0">
      <alignment vertical="top"/>
      <protection locked="0"/>
    </xf>
  </cellStyleXfs>
  <cellXfs count="493">
    <xf numFmtId="0" fontId="0" fillId="0" borderId="0" xfId="0" applyAlignment="1"/>
    <xf numFmtId="0" fontId="1" fillId="0" borderId="0" xfId="0" applyFont="1" applyFill="1" applyBorder="1" applyAlignment="1">
      <alignment vertical="center"/>
    </xf>
    <xf numFmtId="0" fontId="2" fillId="0" borderId="0" xfId="554" applyFont="1" applyFill="1" applyBorder="1" applyAlignment="1">
      <alignment horizontal="center" vertical="center"/>
    </xf>
    <xf numFmtId="0" fontId="3" fillId="0" borderId="1" xfId="554"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4" applyFont="1" applyFill="1" applyBorder="1" applyAlignment="1">
      <alignment horizontal="left" vertical="center" wrapText="1"/>
    </xf>
    <xf numFmtId="0" fontId="1" fillId="0" borderId="1" xfId="0" applyFont="1" applyFill="1" applyBorder="1" applyAlignment="1">
      <alignment vertical="center" wrapText="1"/>
    </xf>
    <xf numFmtId="0" fontId="6" fillId="0" borderId="0" xfId="0" applyFont="1" applyAlignment="1">
      <alignment horizontal="left"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0" xfId="288" applyFont="1" applyFill="1" applyBorder="1" applyAlignment="1">
      <alignment vertical="center"/>
    </xf>
    <xf numFmtId="0" fontId="9" fillId="0" borderId="0" xfId="288" applyFont="1" applyFill="1" applyBorder="1" applyAlignment="1">
      <alignment vertical="center"/>
    </xf>
    <xf numFmtId="0" fontId="10" fillId="0" borderId="0" xfId="0" applyFont="1" applyFill="1" applyBorder="1" applyAlignment="1">
      <alignment vertical="center"/>
    </xf>
    <xf numFmtId="0" fontId="8" fillId="0" borderId="0" xfId="288" applyFont="1" applyFill="1" applyBorder="1" applyAlignment="1">
      <alignment vertical="center" wrapText="1"/>
    </xf>
    <xf numFmtId="0" fontId="8" fillId="0" borderId="0" xfId="288" applyFont="1" applyFill="1" applyBorder="1" applyAlignment="1">
      <alignment horizontal="left" vertical="center"/>
    </xf>
    <xf numFmtId="0" fontId="8" fillId="0" borderId="0" xfId="288" applyFont="1" applyFill="1" applyBorder="1" applyAlignment="1">
      <alignment horizontal="left" vertical="center" wrapText="1"/>
    </xf>
    <xf numFmtId="0" fontId="11" fillId="0" borderId="0" xfId="288" applyNumberFormat="1" applyFont="1" applyFill="1" applyBorder="1" applyAlignment="1" applyProtection="1">
      <alignment horizontal="center" vertical="center" wrapText="1"/>
    </xf>
    <xf numFmtId="0" fontId="11" fillId="0" borderId="0" xfId="288" applyNumberFormat="1" applyFont="1" applyFill="1" applyBorder="1" applyAlignment="1" applyProtection="1">
      <alignment horizontal="center" vertical="center"/>
    </xf>
    <xf numFmtId="0" fontId="11" fillId="0" borderId="0" xfId="288" applyNumberFormat="1" applyFont="1" applyFill="1" applyBorder="1" applyAlignment="1" applyProtection="1">
      <alignment horizontal="left" vertical="center"/>
    </xf>
    <xf numFmtId="0" fontId="0" fillId="0" borderId="0" xfId="288" applyNumberFormat="1" applyFont="1" applyFill="1" applyBorder="1" applyAlignment="1" applyProtection="1">
      <alignment horizontal="left" vertical="center" wrapText="1"/>
    </xf>
    <xf numFmtId="0" fontId="12" fillId="0" borderId="1" xfId="480" applyFont="1" applyFill="1" applyBorder="1" applyAlignment="1">
      <alignment horizontal="center" vertical="center" wrapText="1"/>
    </xf>
    <xf numFmtId="0" fontId="12" fillId="0" borderId="1" xfId="480" applyFont="1" applyFill="1" applyBorder="1" applyAlignment="1">
      <alignment horizontal="left" vertical="center" wrapText="1"/>
    </xf>
    <xf numFmtId="0" fontId="13" fillId="0" borderId="1" xfId="480" applyFont="1" applyFill="1" applyBorder="1" applyAlignment="1">
      <alignment horizontal="center" vertical="center" wrapText="1"/>
    </xf>
    <xf numFmtId="0" fontId="13" fillId="0" borderId="1" xfId="480" applyFont="1" applyFill="1" applyBorder="1" applyAlignment="1">
      <alignment horizontal="left" vertical="center" wrapText="1"/>
    </xf>
    <xf numFmtId="0" fontId="14" fillId="0" borderId="1" xfId="480" applyFont="1" applyFill="1" applyBorder="1" applyAlignment="1">
      <alignment horizontal="center" vertical="center" wrapText="1"/>
    </xf>
    <xf numFmtId="49" fontId="8" fillId="0" borderId="1" xfId="984" applyNumberFormat="1" applyFont="1" applyFill="1" applyBorder="1" applyAlignment="1">
      <alignment horizontal="center" vertical="center" wrapText="1"/>
    </xf>
    <xf numFmtId="49" fontId="14" fillId="0" borderId="1" xfId="984" applyNumberFormat="1" applyFont="1" applyFill="1" applyBorder="1" applyAlignment="1">
      <alignment horizontal="center" vertical="center" wrapText="1"/>
    </xf>
    <xf numFmtId="49" fontId="14" fillId="0" borderId="1" xfId="984" applyNumberFormat="1" applyFont="1" applyFill="1" applyBorder="1" applyAlignment="1">
      <alignment horizontal="left" vertical="center" wrapText="1"/>
    </xf>
    <xf numFmtId="49" fontId="14" fillId="0" borderId="1" xfId="984" applyNumberFormat="1" applyFont="1" applyFill="1" applyBorder="1" applyAlignment="1">
      <alignment horizontal="center" vertical="center"/>
    </xf>
    <xf numFmtId="0" fontId="8" fillId="0" borderId="1" xfId="288" applyFont="1" applyFill="1" applyBorder="1" applyAlignment="1">
      <alignment horizontal="center" vertical="center" wrapText="1"/>
    </xf>
    <xf numFmtId="0" fontId="11" fillId="0" borderId="0" xfId="288" applyNumberFormat="1" applyFont="1" applyFill="1" applyBorder="1" applyAlignment="1" applyProtection="1">
      <alignment horizontal="left"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2"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94" fontId="21" fillId="0" borderId="1" xfId="0" applyNumberFormat="1" applyFont="1" applyFill="1" applyBorder="1" applyAlignment="1">
      <alignment horizontal="left" vertical="center" wrapText="1"/>
    </xf>
    <xf numFmtId="194" fontId="21" fillId="0" borderId="1"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0" borderId="0" xfId="0" applyFont="1" applyFill="1" applyBorder="1" applyAlignment="1">
      <alignment horizontal="right" vertical="center" wrapText="1"/>
    </xf>
    <xf numFmtId="0" fontId="20" fillId="0" borderId="1" xfId="0" applyFont="1" applyFill="1" applyBorder="1" applyAlignment="1">
      <alignment vertical="center"/>
    </xf>
    <xf numFmtId="4"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xf>
    <xf numFmtId="0" fontId="20" fillId="0" borderId="1" xfId="0" applyFont="1" applyFill="1" applyBorder="1" applyAlignment="1">
      <alignment horizontal="left" vertical="center"/>
    </xf>
    <xf numFmtId="194" fontId="21" fillId="0" borderId="1" xfId="0" applyNumberFormat="1" applyFont="1" applyFill="1" applyBorder="1" applyAlignment="1">
      <alignment horizontal="right" vertical="center" wrapText="1"/>
    </xf>
    <xf numFmtId="0" fontId="23" fillId="0" borderId="0" xfId="0" applyFont="1" applyFill="1" applyBorder="1" applyAlignment="1">
      <alignment vertical="center"/>
    </xf>
    <xf numFmtId="0" fontId="24" fillId="0" borderId="0" xfId="0" applyFont="1" applyFill="1" applyBorder="1" applyAlignment="1">
      <alignment vertical="center"/>
    </xf>
    <xf numFmtId="0" fontId="19"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0" xfId="0" applyFont="1" applyFill="1" applyBorder="1" applyAlignment="1">
      <alignment vertical="center" wrapText="1"/>
    </xf>
    <xf numFmtId="0" fontId="19" fillId="0" borderId="0" xfId="0" applyFont="1" applyFill="1" applyBorder="1" applyAlignment="1">
      <alignment vertical="center" wrapText="1"/>
    </xf>
    <xf numFmtId="0" fontId="21" fillId="0" borderId="0" xfId="0" applyFont="1" applyFill="1" applyBorder="1" applyAlignment="1">
      <alignment vertical="center" wrapText="1"/>
    </xf>
    <xf numFmtId="0" fontId="21" fillId="0" borderId="1" xfId="0" applyFont="1" applyFill="1" applyBorder="1" applyAlignment="1">
      <alignment vertical="center" wrapText="1"/>
    </xf>
    <xf numFmtId="4" fontId="21" fillId="0" borderId="1" xfId="0" applyNumberFormat="1" applyFont="1" applyFill="1" applyBorder="1" applyAlignment="1">
      <alignmen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19" fillId="0" borderId="0" xfId="0" applyFont="1" applyFill="1" applyBorder="1" applyAlignment="1">
      <alignment horizontal="right" vertical="center" wrapText="1"/>
    </xf>
    <xf numFmtId="4" fontId="25" fillId="0" borderId="1" xfId="0" applyNumberFormat="1" applyFont="1" applyFill="1" applyBorder="1" applyAlignment="1">
      <alignment vertical="center" wrapText="1"/>
    </xf>
    <xf numFmtId="0" fontId="13" fillId="0" borderId="0" xfId="0" applyFont="1" applyFill="1" applyBorder="1" applyAlignment="1">
      <alignment vertical="center"/>
    </xf>
    <xf numFmtId="0" fontId="26" fillId="0" borderId="0" xfId="0" applyFont="1" applyFill="1" applyBorder="1" applyAlignment="1">
      <alignment vertical="center"/>
    </xf>
    <xf numFmtId="0" fontId="27"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7"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194" fontId="25" fillId="0" borderId="1" xfId="0" applyNumberFormat="1" applyFont="1" applyFill="1" applyBorder="1" applyAlignment="1">
      <alignment vertical="center" wrapText="1"/>
    </xf>
    <xf numFmtId="0" fontId="10" fillId="0" borderId="0" xfId="895" applyFill="1" applyAlignment="1"/>
    <xf numFmtId="0" fontId="10" fillId="0" borderId="0" xfId="895" applyAlignment="1"/>
    <xf numFmtId="0" fontId="10" fillId="0" borderId="0" xfId="895" applyAlignment="1">
      <alignment horizontal="right" vertical="center"/>
    </xf>
    <xf numFmtId="0" fontId="28" fillId="0" borderId="0" xfId="895" applyNumberFormat="1" applyFont="1" applyFill="1" applyAlignment="1" applyProtection="1">
      <alignment horizontal="center" vertical="center" wrapText="1"/>
    </xf>
    <xf numFmtId="0" fontId="28" fillId="0" borderId="0" xfId="895" applyNumberFormat="1" applyFont="1" applyFill="1" applyAlignment="1" applyProtection="1">
      <alignment horizontal="right" vertical="center" wrapText="1"/>
    </xf>
    <xf numFmtId="0" fontId="13" fillId="0" borderId="0" xfId="570" applyFont="1" applyAlignment="1" applyProtection="1">
      <alignment horizontal="left" vertical="center"/>
    </xf>
    <xf numFmtId="195" fontId="29" fillId="0" borderId="0" xfId="570" applyNumberFormat="1" applyFont="1" applyAlignment="1">
      <alignment horizontal="right" vertical="center"/>
    </xf>
    <xf numFmtId="0" fontId="29" fillId="0" borderId="0" xfId="570" applyFont="1" applyAlignment="1">
      <alignment horizontal="right" vertical="center"/>
    </xf>
    <xf numFmtId="196" fontId="29" fillId="0" borderId="0" xfId="570" applyNumberFormat="1" applyFont="1" applyFill="1" applyBorder="1" applyAlignment="1" applyProtection="1">
      <alignment horizontal="right" vertical="center"/>
    </xf>
    <xf numFmtId="2" fontId="27" fillId="0" borderId="1" xfId="823" applyNumberFormat="1" applyFont="1" applyFill="1" applyBorder="1" applyAlignment="1" applyProtection="1">
      <alignment horizontal="center" vertical="center" wrapText="1"/>
    </xf>
    <xf numFmtId="197" fontId="27" fillId="0" borderId="1" xfId="998" applyNumberFormat="1" applyFont="1" applyBorder="1" applyAlignment="1">
      <alignment horizontal="center" vertical="center" wrapText="1"/>
    </xf>
    <xf numFmtId="49" fontId="27" fillId="0" borderId="1" xfId="826" applyNumberFormat="1" applyFont="1" applyFill="1" applyBorder="1" applyAlignment="1" applyProtection="1">
      <alignment horizontal="left" vertical="center"/>
    </xf>
    <xf numFmtId="198" fontId="27" fillId="0" borderId="1" xfId="1026" applyNumberFormat="1" applyFont="1" applyFill="1" applyBorder="1" applyAlignment="1">
      <alignment horizontal="right" vertical="center" wrapText="1"/>
    </xf>
    <xf numFmtId="198" fontId="27" fillId="0" borderId="1" xfId="1" applyNumberFormat="1" applyFont="1" applyFill="1" applyBorder="1" applyAlignment="1" applyProtection="1">
      <alignment horizontal="right" vertical="center" wrapText="1"/>
    </xf>
    <xf numFmtId="199" fontId="27" fillId="0" borderId="1" xfId="3" applyNumberFormat="1" applyFont="1" applyFill="1" applyBorder="1" applyAlignment="1">
      <alignment horizontal="right" vertical="center" wrapText="1"/>
    </xf>
    <xf numFmtId="49" fontId="25" fillId="0" borderId="1" xfId="826" applyNumberFormat="1" applyFont="1" applyFill="1" applyBorder="1" applyAlignment="1" applyProtection="1">
      <alignment horizontal="left" vertical="center"/>
    </xf>
    <xf numFmtId="198" fontId="25" fillId="0" borderId="1" xfId="1026" applyNumberFormat="1" applyFont="1" applyFill="1" applyBorder="1" applyAlignment="1">
      <alignment horizontal="right" vertical="center" wrapText="1"/>
    </xf>
    <xf numFmtId="198" fontId="25" fillId="0" borderId="1" xfId="1" applyNumberFormat="1" applyFont="1" applyFill="1" applyBorder="1" applyAlignment="1" applyProtection="1">
      <alignment vertical="center" wrapText="1"/>
    </xf>
    <xf numFmtId="198" fontId="25" fillId="0" borderId="1" xfId="1" applyNumberFormat="1" applyFont="1" applyFill="1" applyBorder="1" applyAlignment="1" applyProtection="1">
      <alignment horizontal="right" vertical="center" wrapText="1"/>
    </xf>
    <xf numFmtId="198" fontId="27" fillId="0" borderId="1" xfId="1" applyNumberFormat="1" applyFont="1" applyFill="1" applyBorder="1" applyAlignment="1">
      <alignment horizontal="right" vertical="center" wrapText="1"/>
    </xf>
    <xf numFmtId="198" fontId="25" fillId="0" borderId="1" xfId="1" applyNumberFormat="1" applyFont="1" applyFill="1" applyBorder="1" applyAlignment="1">
      <alignment horizontal="right" vertical="center" wrapText="1"/>
    </xf>
    <xf numFmtId="0" fontId="27" fillId="0" borderId="1" xfId="1" applyNumberFormat="1" applyFont="1" applyFill="1" applyBorder="1" applyAlignment="1">
      <alignment horizontal="right" vertical="center" wrapText="1"/>
    </xf>
    <xf numFmtId="0" fontId="25" fillId="0" borderId="1" xfId="1" applyNumberFormat="1" applyFont="1" applyFill="1" applyBorder="1" applyAlignment="1">
      <alignment horizontal="right" vertical="center" wrapText="1"/>
    </xf>
    <xf numFmtId="198" fontId="25" fillId="0" borderId="1" xfId="1" applyNumberFormat="1" applyFont="1" applyFill="1" applyBorder="1" applyAlignment="1">
      <alignment horizontal="center" vertical="center" wrapText="1"/>
    </xf>
    <xf numFmtId="3" fontId="27" fillId="0" borderId="1" xfId="1" applyNumberFormat="1" applyFont="1" applyFill="1" applyBorder="1" applyAlignment="1">
      <alignment horizontal="right" vertical="center" wrapText="1"/>
    </xf>
    <xf numFmtId="3" fontId="25" fillId="0" borderId="1" xfId="1" applyNumberFormat="1" applyFont="1" applyFill="1" applyBorder="1" applyAlignment="1">
      <alignment horizontal="right" vertical="center" wrapText="1"/>
    </xf>
    <xf numFmtId="198" fontId="25" fillId="2" borderId="1" xfId="1" applyNumberFormat="1" applyFont="1" applyFill="1" applyBorder="1" applyAlignment="1" applyProtection="1">
      <alignment horizontal="right" vertical="center" wrapText="1"/>
    </xf>
    <xf numFmtId="49" fontId="27" fillId="0" borderId="1" xfId="902" applyNumberFormat="1" applyFont="1" applyFill="1" applyBorder="1" applyAlignment="1" applyProtection="1">
      <alignment horizontal="distributed" vertical="center"/>
    </xf>
    <xf numFmtId="49" fontId="27" fillId="0" borderId="1" xfId="902" applyNumberFormat="1" applyFont="1" applyFill="1" applyBorder="1" applyAlignment="1" applyProtection="1">
      <alignment horizontal="left" vertical="center"/>
    </xf>
    <xf numFmtId="198" fontId="10" fillId="0" borderId="0" xfId="895" applyNumberFormat="1" applyAlignment="1">
      <alignment horizontal="right" vertical="center"/>
    </xf>
    <xf numFmtId="0" fontId="10" fillId="0" borderId="0" xfId="698" applyFill="1" applyAlignment="1"/>
    <xf numFmtId="0" fontId="10" fillId="0" borderId="0" xfId="698" applyAlignment="1"/>
    <xf numFmtId="0" fontId="28" fillId="0" borderId="0" xfId="698" applyNumberFormat="1" applyFont="1" applyFill="1" applyAlignment="1" applyProtection="1">
      <alignment horizontal="center" vertical="center" wrapText="1"/>
    </xf>
    <xf numFmtId="0" fontId="25" fillId="0" borderId="0" xfId="698" applyFont="1" applyFill="1" applyAlignment="1" applyProtection="1">
      <alignment horizontal="left" vertical="center"/>
    </xf>
    <xf numFmtId="195" fontId="25" fillId="0" borderId="0" xfId="698" applyNumberFormat="1" applyFont="1" applyFill="1" applyAlignment="1" applyProtection="1">
      <alignment horizontal="right"/>
    </xf>
    <xf numFmtId="0" fontId="30" fillId="0" borderId="0" xfId="698" applyFont="1" applyFill="1" applyAlignment="1">
      <alignment vertical="center"/>
    </xf>
    <xf numFmtId="0" fontId="25" fillId="0" borderId="0" xfId="698" applyFont="1" applyFill="1" applyAlignment="1">
      <alignment horizontal="right" vertical="center"/>
    </xf>
    <xf numFmtId="0" fontId="27" fillId="0" borderId="1" xfId="698" applyNumberFormat="1" applyFont="1" applyFill="1" applyBorder="1" applyAlignment="1" applyProtection="1">
      <alignment horizontal="center" vertical="center"/>
    </xf>
    <xf numFmtId="49" fontId="27" fillId="0" borderId="1" xfId="427" applyNumberFormat="1" applyFont="1" applyFill="1" applyBorder="1" applyAlignment="1" applyProtection="1">
      <alignment vertical="center"/>
    </xf>
    <xf numFmtId="198" fontId="27" fillId="0" borderId="1" xfId="868" applyNumberFormat="1" applyFont="1" applyFill="1" applyBorder="1" applyAlignment="1">
      <alignment horizontal="right" vertical="center" wrapText="1"/>
    </xf>
    <xf numFmtId="49" fontId="25" fillId="0" borderId="1" xfId="427" applyNumberFormat="1" applyFont="1" applyFill="1" applyBorder="1" applyAlignment="1" applyProtection="1">
      <alignment vertical="center"/>
    </xf>
    <xf numFmtId="198" fontId="25" fillId="0" borderId="1" xfId="868" applyNumberFormat="1" applyFont="1" applyFill="1" applyBorder="1" applyAlignment="1">
      <alignment horizontal="right" vertical="center" wrapText="1"/>
    </xf>
    <xf numFmtId="49" fontId="27" fillId="0" borderId="1" xfId="427" applyNumberFormat="1" applyFont="1" applyFill="1" applyBorder="1" applyAlignment="1" applyProtection="1">
      <alignment vertical="center" wrapText="1"/>
    </xf>
    <xf numFmtId="199" fontId="25" fillId="0" borderId="1" xfId="3" applyNumberFormat="1" applyFont="1" applyFill="1" applyBorder="1" applyAlignment="1">
      <alignment horizontal="right" vertical="center" wrapText="1"/>
    </xf>
    <xf numFmtId="200" fontId="10" fillId="0" borderId="1" xfId="0" applyNumberFormat="1" applyFont="1" applyFill="1" applyBorder="1" applyAlignment="1">
      <alignment horizontal="right" vertical="center"/>
    </xf>
    <xf numFmtId="199" fontId="25" fillId="0" borderId="1" xfId="3" applyNumberFormat="1" applyFont="1" applyFill="1" applyBorder="1" applyAlignment="1" applyProtection="1">
      <alignment horizontal="right" vertical="center" wrapText="1"/>
    </xf>
    <xf numFmtId="199" fontId="27" fillId="0" borderId="1" xfId="3" applyNumberFormat="1" applyFont="1" applyFill="1" applyBorder="1" applyAlignment="1" applyProtection="1">
      <alignment horizontal="right" vertical="center" wrapText="1"/>
    </xf>
    <xf numFmtId="198" fontId="10" fillId="0" borderId="0" xfId="698" applyNumberFormat="1" applyAlignment="1"/>
    <xf numFmtId="0" fontId="10" fillId="0" borderId="0" xfId="767" applyFill="1" applyAlignment="1"/>
    <xf numFmtId="0" fontId="10" fillId="0" borderId="0" xfId="767" applyAlignment="1"/>
    <xf numFmtId="0" fontId="28" fillId="0" borderId="0" xfId="767" applyNumberFormat="1" applyFont="1" applyFill="1" applyAlignment="1" applyProtection="1">
      <alignment horizontal="center" vertical="center" wrapText="1"/>
    </xf>
    <xf numFmtId="0" fontId="13" fillId="0" borderId="0" xfId="712" applyFont="1" applyAlignment="1" applyProtection="1">
      <alignment horizontal="left" vertical="center"/>
    </xf>
    <xf numFmtId="0" fontId="29" fillId="0" borderId="0" xfId="712" applyFont="1" applyAlignment="1"/>
    <xf numFmtId="201" fontId="29" fillId="0" borderId="0" xfId="712" applyNumberFormat="1" applyFont="1" applyAlignment="1"/>
    <xf numFmtId="196" fontId="31" fillId="0" borderId="0" xfId="712" applyNumberFormat="1" applyFont="1" applyFill="1" applyBorder="1" applyAlignment="1" applyProtection="1">
      <alignment horizontal="right" vertical="center"/>
    </xf>
    <xf numFmtId="49" fontId="27" fillId="0" borderId="1" xfId="826" applyNumberFormat="1" applyFont="1" applyFill="1" applyBorder="1" applyAlignment="1" applyProtection="1">
      <alignment horizontal="left" vertical="center" wrapText="1"/>
    </xf>
    <xf numFmtId="198" fontId="31" fillId="0" borderId="1" xfId="1" applyNumberFormat="1" applyFont="1" applyFill="1" applyBorder="1" applyAlignment="1" applyProtection="1">
      <alignment vertical="center" wrapText="1"/>
    </xf>
    <xf numFmtId="49" fontId="27" fillId="0" borderId="1" xfId="902" applyNumberFormat="1" applyFont="1" applyFill="1" applyBorder="1" applyAlignment="1" applyProtection="1">
      <alignment horizontal="left" vertical="center" wrapText="1"/>
    </xf>
    <xf numFmtId="198" fontId="10" fillId="0" borderId="0" xfId="767" applyNumberFormat="1" applyAlignment="1"/>
    <xf numFmtId="0" fontId="10" fillId="0" borderId="0" xfId="767" applyAlignment="1">
      <alignment vertical="center"/>
    </xf>
    <xf numFmtId="0" fontId="25" fillId="0" borderId="0" xfId="767" applyFont="1" applyFill="1" applyAlignment="1" applyProtection="1">
      <alignment horizontal="left" vertical="center"/>
    </xf>
    <xf numFmtId="4" fontId="25" fillId="0" borderId="0" xfId="767" applyNumberFormat="1" applyFont="1" applyFill="1" applyAlignment="1" applyProtection="1">
      <alignment horizontal="right" vertical="center"/>
    </xf>
    <xf numFmtId="201" fontId="30" fillId="0" borderId="0" xfId="767" applyNumberFormat="1" applyFont="1" applyFill="1" applyAlignment="1">
      <alignment vertical="center"/>
    </xf>
    <xf numFmtId="0" fontId="25" fillId="0" borderId="0" xfId="767" applyFont="1" applyFill="1" applyAlignment="1">
      <alignment horizontal="right" vertical="center"/>
    </xf>
    <xf numFmtId="0" fontId="27" fillId="0" borderId="1" xfId="916" applyNumberFormat="1" applyFont="1" applyFill="1" applyBorder="1" applyAlignment="1" applyProtection="1">
      <alignment horizontal="center" vertical="center"/>
    </xf>
    <xf numFmtId="49" fontId="27" fillId="0" borderId="1" xfId="920" applyNumberFormat="1" applyFont="1" applyFill="1" applyBorder="1" applyAlignment="1" applyProtection="1">
      <alignment vertical="center"/>
    </xf>
    <xf numFmtId="198" fontId="27" fillId="0" borderId="1" xfId="124" applyNumberFormat="1" applyFont="1" applyBorder="1" applyAlignment="1">
      <alignment horizontal="right" vertical="center" wrapText="1"/>
    </xf>
    <xf numFmtId="198" fontId="27" fillId="0" borderId="1" xfId="868" applyNumberFormat="1" applyFont="1" applyBorder="1" applyAlignment="1">
      <alignment horizontal="right" vertical="center" wrapText="1"/>
    </xf>
    <xf numFmtId="49" fontId="25" fillId="0" borderId="1" xfId="920" applyNumberFormat="1" applyFont="1" applyFill="1" applyBorder="1" applyAlignment="1" applyProtection="1">
      <alignment vertical="center"/>
    </xf>
    <xf numFmtId="198" fontId="25" fillId="0" borderId="1" xfId="124" applyNumberFormat="1" applyFont="1" applyBorder="1" applyAlignment="1">
      <alignment horizontal="right" vertical="center" wrapText="1"/>
    </xf>
    <xf numFmtId="198" fontId="25" fillId="0" borderId="1" xfId="868" applyNumberFormat="1" applyFont="1" applyBorder="1" applyAlignment="1">
      <alignment horizontal="right" vertical="center" wrapText="1"/>
    </xf>
    <xf numFmtId="199" fontId="25" fillId="0" borderId="1" xfId="625" applyNumberFormat="1" applyFont="1" applyFill="1" applyBorder="1" applyAlignment="1">
      <alignment horizontal="right" vertical="center" wrapText="1"/>
    </xf>
    <xf numFmtId="198" fontId="27" fillId="0" borderId="1" xfId="124" applyNumberFormat="1" applyFont="1" applyFill="1" applyBorder="1" applyAlignment="1">
      <alignment horizontal="right" vertical="center" wrapText="1"/>
    </xf>
    <xf numFmtId="198" fontId="25" fillId="2" borderId="1" xfId="868" applyNumberFormat="1" applyFont="1" applyFill="1" applyBorder="1" applyAlignment="1">
      <alignment horizontal="right" vertical="center" wrapText="1"/>
    </xf>
    <xf numFmtId="49" fontId="27" fillId="0" borderId="1" xfId="902" applyNumberFormat="1" applyFont="1" applyFill="1" applyBorder="1" applyAlignment="1" applyProtection="1">
      <alignment vertical="center"/>
    </xf>
    <xf numFmtId="0" fontId="10" fillId="0" borderId="0" xfId="998">
      <alignment vertical="center"/>
    </xf>
    <xf numFmtId="0" fontId="9" fillId="0" borderId="0" xfId="998" applyFont="1" applyAlignment="1">
      <alignment horizontal="center" vertical="center" wrapText="1"/>
    </xf>
    <xf numFmtId="0" fontId="10" fillId="0" borderId="0" xfId="998" applyFill="1">
      <alignment vertical="center"/>
    </xf>
    <xf numFmtId="0" fontId="32" fillId="0" borderId="0" xfId="658" applyFont="1" applyAlignment="1">
      <alignment horizontal="center" vertical="center" shrinkToFit="1"/>
    </xf>
    <xf numFmtId="0" fontId="11" fillId="0" borderId="0" xfId="658" applyFont="1" applyAlignment="1">
      <alignment horizontal="center" vertical="center" shrinkToFit="1"/>
    </xf>
    <xf numFmtId="0" fontId="13" fillId="0" borderId="0" xfId="658" applyFont="1" applyBorder="1" applyAlignment="1">
      <alignment horizontal="left" vertical="center" wrapText="1"/>
    </xf>
    <xf numFmtId="0" fontId="13" fillId="0" borderId="0" xfId="0" applyFont="1" applyFill="1" applyAlignment="1">
      <alignment horizontal="right"/>
    </xf>
    <xf numFmtId="0" fontId="27" fillId="0" borderId="1" xfId="1074" applyFont="1" applyBorder="1" applyAlignment="1">
      <alignment horizontal="center" vertical="center"/>
    </xf>
    <xf numFmtId="49" fontId="27" fillId="0" borderId="1" xfId="0" applyNumberFormat="1" applyFont="1" applyFill="1" applyBorder="1" applyAlignment="1" applyProtection="1">
      <alignment vertical="center" wrapText="1"/>
    </xf>
    <xf numFmtId="198" fontId="25" fillId="0" borderId="1" xfId="1" applyNumberFormat="1" applyFont="1" applyBorder="1" applyAlignment="1">
      <alignment horizontal="right" vertical="center" wrapText="1"/>
    </xf>
    <xf numFmtId="0" fontId="27" fillId="0" borderId="1" xfId="649"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198" fontId="33" fillId="0" borderId="1" xfId="1" applyNumberFormat="1" applyFont="1" applyBorder="1" applyAlignment="1">
      <alignment horizontal="right" vertical="center" wrapText="1"/>
    </xf>
    <xf numFmtId="0" fontId="10" fillId="0" borderId="0" xfId="998" applyBorder="1">
      <alignment vertical="center"/>
    </xf>
    <xf numFmtId="0" fontId="11" fillId="0" borderId="0" xfId="625" applyFont="1" applyFill="1" applyAlignment="1">
      <alignment horizontal="center" vertical="center" shrinkToFit="1"/>
    </xf>
    <xf numFmtId="0" fontId="13" fillId="0" borderId="0" xfId="625" applyFont="1" applyFill="1" applyAlignment="1">
      <alignment horizontal="left" vertical="center" wrapText="1"/>
    </xf>
    <xf numFmtId="197" fontId="25" fillId="0" borderId="0" xfId="1072" applyNumberFormat="1" applyFont="1" applyFill="1" applyBorder="1" applyAlignment="1">
      <alignment horizontal="right" vertical="center"/>
    </xf>
    <xf numFmtId="0" fontId="27" fillId="0" borderId="1" xfId="1072" applyFont="1" applyFill="1" applyBorder="1" applyAlignment="1">
      <alignment horizontal="center" vertical="center"/>
    </xf>
    <xf numFmtId="197" fontId="27" fillId="0" borderId="1" xfId="998" applyNumberFormat="1" applyFont="1" applyFill="1" applyBorder="1" applyAlignment="1">
      <alignment horizontal="center" vertical="center" wrapText="1"/>
    </xf>
    <xf numFmtId="198" fontId="27" fillId="0" borderId="1" xfId="998" applyNumberFormat="1" applyFont="1" applyFill="1" applyBorder="1" applyAlignment="1">
      <alignment horizontal="right" vertical="center" wrapText="1"/>
    </xf>
    <xf numFmtId="0" fontId="25" fillId="0" borderId="1" xfId="649" applyNumberFormat="1" applyFont="1" applyFill="1" applyBorder="1" applyAlignment="1">
      <alignment horizontal="left" vertical="center" wrapText="1"/>
    </xf>
    <xf numFmtId="198" fontId="25" fillId="0" borderId="1" xfId="998" applyNumberFormat="1" applyFont="1" applyFill="1" applyBorder="1" applyAlignment="1">
      <alignment horizontal="right" vertical="center" wrapText="1"/>
    </xf>
    <xf numFmtId="199" fontId="25" fillId="0" borderId="1" xfId="998" applyNumberFormat="1" applyFont="1" applyFill="1" applyBorder="1" applyAlignment="1">
      <alignment horizontal="right" vertical="center" wrapText="1"/>
    </xf>
    <xf numFmtId="199" fontId="25" fillId="0" borderId="1" xfId="998" applyNumberFormat="1" applyFont="1" applyBorder="1" applyAlignment="1">
      <alignment horizontal="right" vertical="center" wrapText="1"/>
    </xf>
    <xf numFmtId="199" fontId="27" fillId="0" borderId="1" xfId="998" applyNumberFormat="1" applyFont="1" applyFill="1" applyBorder="1" applyAlignment="1">
      <alignment horizontal="right" vertical="center" wrapText="1"/>
    </xf>
    <xf numFmtId="199" fontId="27" fillId="0" borderId="1" xfId="998" applyNumberFormat="1" applyFont="1" applyBorder="1" applyAlignment="1">
      <alignment horizontal="right" vertical="center" wrapText="1"/>
    </xf>
    <xf numFmtId="49" fontId="25" fillId="0" borderId="1" xfId="0" applyNumberFormat="1" applyFont="1" applyFill="1" applyBorder="1" applyAlignment="1" applyProtection="1">
      <alignment vertical="center" wrapText="1"/>
    </xf>
    <xf numFmtId="0" fontId="27" fillId="0" borderId="1" xfId="998" applyFont="1" applyFill="1" applyBorder="1" applyAlignment="1">
      <alignment horizontal="distributed" vertical="center" wrapText="1"/>
    </xf>
    <xf numFmtId="0" fontId="27" fillId="0" borderId="1" xfId="649" applyNumberFormat="1" applyFont="1" applyFill="1" applyBorder="1" applyAlignment="1">
      <alignment horizontal="left" vertical="center" wrapText="1"/>
    </xf>
    <xf numFmtId="0" fontId="25" fillId="0" borderId="1" xfId="649" applyNumberFormat="1" applyFont="1" applyFill="1" applyBorder="1" applyAlignment="1">
      <alignment horizontal="left" vertical="center" wrapText="1" indent="1"/>
    </xf>
    <xf numFmtId="198" fontId="13" fillId="0" borderId="1" xfId="0" applyNumberFormat="1" applyFont="1" applyFill="1" applyBorder="1" applyAlignment="1">
      <alignment horizontal="right" vertical="center" wrapText="1"/>
    </xf>
    <xf numFmtId="0" fontId="27" fillId="0" borderId="1" xfId="998" applyFont="1" applyFill="1" applyBorder="1" applyAlignment="1">
      <alignment horizontal="left" vertical="center" wrapText="1"/>
    </xf>
    <xf numFmtId="198" fontId="12" fillId="0" borderId="1" xfId="0" applyNumberFormat="1" applyFont="1" applyFill="1" applyBorder="1" applyAlignment="1">
      <alignment horizontal="right" vertical="center" wrapText="1"/>
    </xf>
    <xf numFmtId="41" fontId="0" fillId="0" borderId="0" xfId="0" applyNumberFormat="1" applyAlignment="1"/>
    <xf numFmtId="198" fontId="0" fillId="0" borderId="0" xfId="0" applyNumberFormat="1" applyAlignment="1"/>
    <xf numFmtId="0" fontId="10" fillId="0" borderId="0" xfId="649" applyAlignment="1"/>
    <xf numFmtId="0" fontId="34" fillId="3" borderId="0" xfId="649" applyFont="1" applyFill="1" applyAlignment="1"/>
    <xf numFmtId="0" fontId="11" fillId="0" borderId="0" xfId="625" applyFont="1" applyAlignment="1">
      <alignment horizontal="center" vertical="center" shrinkToFit="1"/>
    </xf>
    <xf numFmtId="0" fontId="35" fillId="3" borderId="0" xfId="625" applyFont="1" applyFill="1" applyAlignment="1">
      <alignment horizontal="center" vertical="center" shrinkToFit="1"/>
    </xf>
    <xf numFmtId="0" fontId="13" fillId="0" borderId="0" xfId="625" applyFont="1" applyAlignment="1">
      <alignment horizontal="left" vertical="center" wrapText="1"/>
    </xf>
    <xf numFmtId="0" fontId="36" fillId="0" borderId="0" xfId="625" applyFont="1" applyFill="1" applyAlignment="1">
      <alignment horizontal="left" vertical="center" wrapText="1"/>
    </xf>
    <xf numFmtId="0" fontId="25" fillId="0" borderId="0" xfId="649" applyFont="1" applyAlignment="1">
      <alignment horizontal="right" vertical="center"/>
    </xf>
    <xf numFmtId="0" fontId="27" fillId="0" borderId="1" xfId="649" applyFont="1" applyFill="1" applyBorder="1" applyAlignment="1">
      <alignment horizontal="center" vertical="center" wrapText="1"/>
    </xf>
    <xf numFmtId="198" fontId="37" fillId="0" borderId="1" xfId="1" applyNumberFormat="1" applyFont="1" applyFill="1" applyBorder="1" applyAlignment="1">
      <alignment horizontal="right" vertical="center" wrapText="1"/>
    </xf>
    <xf numFmtId="0" fontId="31" fillId="0" borderId="1" xfId="0" applyFont="1" applyFill="1" applyBorder="1" applyAlignment="1" applyProtection="1">
      <alignment horizontal="right" vertical="center"/>
      <protection locked="0"/>
    </xf>
    <xf numFmtId="199" fontId="12" fillId="0" borderId="1" xfId="625" applyNumberFormat="1" applyFont="1" applyFill="1" applyBorder="1" applyAlignment="1">
      <alignment horizontal="right" vertical="center" wrapText="1"/>
    </xf>
    <xf numFmtId="0" fontId="31" fillId="3" borderId="1" xfId="0" applyFont="1" applyFill="1" applyBorder="1" applyAlignment="1" applyProtection="1">
      <alignment horizontal="right" vertical="center"/>
      <protection locked="0"/>
    </xf>
    <xf numFmtId="199" fontId="13" fillId="0" borderId="1" xfId="0" applyNumberFormat="1" applyFont="1" applyBorder="1" applyAlignment="1">
      <alignment horizontal="right" vertical="center" wrapText="1"/>
    </xf>
    <xf numFmtId="0" fontId="31" fillId="0" borderId="1" xfId="0" applyNumberFormat="1" applyFont="1" applyFill="1" applyBorder="1" applyAlignment="1" applyProtection="1">
      <alignment horizontal="right" vertical="center"/>
    </xf>
    <xf numFmtId="199" fontId="13" fillId="0" borderId="1" xfId="625" applyNumberFormat="1" applyFont="1" applyFill="1" applyBorder="1" applyAlignment="1">
      <alignment horizontal="right" vertical="center" wrapText="1"/>
    </xf>
    <xf numFmtId="3" fontId="31" fillId="3" borderId="1" xfId="0" applyNumberFormat="1" applyFont="1" applyFill="1" applyBorder="1" applyAlignment="1" applyProtection="1">
      <alignment horizontal="right" vertical="center" wrapText="1"/>
      <protection locked="0"/>
    </xf>
    <xf numFmtId="3" fontId="31" fillId="0" borderId="1" xfId="0" applyNumberFormat="1" applyFont="1" applyFill="1" applyBorder="1" applyAlignment="1" applyProtection="1">
      <alignment horizontal="right" vertical="center" wrapText="1"/>
      <protection locked="0"/>
    </xf>
    <xf numFmtId="199" fontId="13" fillId="0" borderId="1" xfId="0" applyNumberFormat="1" applyFont="1" applyFill="1" applyBorder="1" applyAlignment="1">
      <alignment horizontal="right" vertical="center" wrapText="1"/>
    </xf>
    <xf numFmtId="4" fontId="38" fillId="0" borderId="1" xfId="1333" applyNumberFormat="1" applyFont="1" applyFill="1" applyBorder="1" applyAlignment="1" applyProtection="1">
      <alignment horizontal="right" vertical="center"/>
    </xf>
    <xf numFmtId="4" fontId="39" fillId="0" borderId="1" xfId="1333" applyNumberFormat="1" applyFont="1" applyFill="1" applyBorder="1" applyAlignment="1" applyProtection="1">
      <alignment horizontal="right" vertical="center"/>
    </xf>
    <xf numFmtId="198" fontId="27" fillId="0" borderId="1" xfId="625" applyNumberFormat="1" applyFont="1" applyFill="1" applyBorder="1" applyAlignment="1">
      <alignment horizontal="right" vertical="center" wrapText="1"/>
    </xf>
    <xf numFmtId="198" fontId="25" fillId="0" borderId="1" xfId="625" applyNumberFormat="1" applyFont="1" applyFill="1" applyBorder="1" applyAlignment="1">
      <alignment horizontal="right" vertical="center" wrapText="1"/>
    </xf>
    <xf numFmtId="198" fontId="25" fillId="3" borderId="1" xfId="625" applyNumberFormat="1" applyFont="1" applyFill="1" applyBorder="1" applyAlignment="1">
      <alignment horizontal="right" vertical="center" wrapText="1"/>
    </xf>
    <xf numFmtId="198" fontId="27" fillId="3" borderId="1" xfId="998" applyNumberFormat="1" applyFont="1" applyFill="1" applyBorder="1" applyAlignment="1">
      <alignment horizontal="right" vertical="center" wrapText="1"/>
    </xf>
    <xf numFmtId="198" fontId="25" fillId="3" borderId="1" xfId="998" applyNumberFormat="1" applyFont="1" applyFill="1" applyBorder="1" applyAlignment="1">
      <alignment horizontal="right" vertical="center" wrapText="1"/>
    </xf>
    <xf numFmtId="198" fontId="25" fillId="0" borderId="1" xfId="966" applyNumberFormat="1" applyFont="1" applyFill="1" applyBorder="1" applyAlignment="1">
      <alignment horizontal="right" vertical="center" wrapText="1"/>
    </xf>
    <xf numFmtId="198" fontId="27" fillId="0" borderId="1" xfId="966" applyNumberFormat="1" applyFont="1" applyFill="1" applyBorder="1" applyAlignment="1">
      <alignment horizontal="right" vertical="center" wrapText="1"/>
    </xf>
    <xf numFmtId="199" fontId="12" fillId="0" borderId="1" xfId="0" applyNumberFormat="1" applyFont="1" applyFill="1" applyBorder="1" applyAlignment="1">
      <alignment horizontal="right" vertical="center" wrapText="1"/>
    </xf>
    <xf numFmtId="0" fontId="12" fillId="0" borderId="1" xfId="0" applyFont="1" applyFill="1" applyBorder="1" applyAlignment="1">
      <alignment horizontal="distributed" vertical="center" wrapText="1"/>
    </xf>
    <xf numFmtId="49" fontId="27" fillId="0" borderId="1"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left" vertical="center" wrapText="1"/>
    </xf>
    <xf numFmtId="198" fontId="27" fillId="0" borderId="1" xfId="0" applyNumberFormat="1" applyFont="1" applyFill="1" applyBorder="1" applyAlignment="1">
      <alignment horizontal="right" vertical="center" wrapText="1"/>
    </xf>
    <xf numFmtId="198" fontId="27" fillId="3" borderId="1" xfId="1" applyNumberFormat="1" applyFont="1" applyFill="1" applyBorder="1" applyAlignment="1">
      <alignment horizontal="right" vertical="center" wrapText="1"/>
    </xf>
    <xf numFmtId="41" fontId="10" fillId="0" borderId="0" xfId="649" applyNumberFormat="1" applyAlignment="1"/>
    <xf numFmtId="198" fontId="10" fillId="0" borderId="0" xfId="649" applyNumberFormat="1" applyAlignment="1"/>
    <xf numFmtId="0" fontId="25" fillId="0" borderId="0" xfId="649" applyFont="1" applyAlignment="1"/>
    <xf numFmtId="0" fontId="10" fillId="0" borderId="0" xfId="649" applyFill="1" applyAlignment="1"/>
    <xf numFmtId="0" fontId="11" fillId="2" borderId="0" xfId="625" applyFont="1" applyFill="1" applyAlignment="1">
      <alignment horizontal="center" vertical="center" shrinkToFit="1"/>
    </xf>
    <xf numFmtId="0" fontId="13" fillId="2" borderId="0" xfId="625" applyFont="1" applyFill="1" applyAlignment="1">
      <alignment horizontal="left" vertical="center" wrapText="1"/>
    </xf>
    <xf numFmtId="0" fontId="25" fillId="2" borderId="0" xfId="649" applyFont="1" applyFill="1" applyAlignment="1">
      <alignment horizontal="right" vertical="center"/>
    </xf>
    <xf numFmtId="0" fontId="27" fillId="0" borderId="1" xfId="1072" applyFont="1" applyFill="1" applyBorder="1" applyAlignment="1">
      <alignment horizontal="distributed" vertical="center" wrapText="1" indent="3"/>
    </xf>
    <xf numFmtId="41" fontId="12" fillId="0" borderId="1" xfId="0" applyNumberFormat="1" applyFont="1" applyFill="1" applyBorder="1" applyAlignment="1">
      <alignment horizontal="right" vertical="center" wrapText="1"/>
    </xf>
    <xf numFmtId="41" fontId="25" fillId="0" borderId="1" xfId="998" applyNumberFormat="1" applyFont="1" applyFill="1" applyBorder="1" applyAlignment="1">
      <alignment horizontal="right" vertical="center" wrapText="1"/>
    </xf>
    <xf numFmtId="41" fontId="25" fillId="0" borderId="1" xfId="998" applyNumberFormat="1" applyFont="1" applyBorder="1" applyAlignment="1">
      <alignment horizontal="right" vertical="center" wrapText="1"/>
    </xf>
    <xf numFmtId="41" fontId="27" fillId="0" borderId="1" xfId="998" applyNumberFormat="1" applyFont="1" applyFill="1" applyBorder="1" applyAlignment="1">
      <alignment horizontal="right" vertical="center" wrapText="1"/>
    </xf>
    <xf numFmtId="0" fontId="25" fillId="0" borderId="1" xfId="892" applyNumberFormat="1" applyFont="1" applyFill="1" applyBorder="1" applyAlignment="1">
      <alignment horizontal="left" vertical="center" wrapText="1"/>
    </xf>
    <xf numFmtId="0" fontId="27" fillId="0" borderId="1" xfId="1072" applyFont="1" applyFill="1" applyBorder="1" applyAlignment="1">
      <alignment horizontal="left" vertical="center" wrapText="1"/>
    </xf>
    <xf numFmtId="0" fontId="25" fillId="0" borderId="1" xfId="892" applyNumberFormat="1" applyFont="1" applyFill="1" applyBorder="1" applyAlignment="1">
      <alignment horizontal="left" vertical="center" wrapText="1" indent="2"/>
    </xf>
    <xf numFmtId="0" fontId="25" fillId="0" borderId="1" xfId="892" applyNumberFormat="1" applyFont="1" applyFill="1" applyBorder="1" applyAlignment="1">
      <alignment horizontal="left" vertical="center" wrapText="1" indent="1"/>
    </xf>
    <xf numFmtId="0" fontId="27" fillId="0" borderId="1" xfId="892" applyNumberFormat="1" applyFont="1" applyFill="1" applyBorder="1" applyAlignment="1">
      <alignment horizontal="left" vertical="center" wrapText="1"/>
    </xf>
    <xf numFmtId="41" fontId="10" fillId="0" borderId="0" xfId="649" applyNumberFormat="1" applyFill="1" applyAlignment="1"/>
    <xf numFmtId="196" fontId="25" fillId="0" borderId="0" xfId="895" applyNumberFormat="1" applyFont="1" applyFill="1" applyBorder="1" applyAlignment="1" applyProtection="1">
      <alignment horizontal="left" vertical="center"/>
    </xf>
    <xf numFmtId="0" fontId="25" fillId="0" borderId="0" xfId="649" applyFont="1" applyFill="1" applyBorder="1" applyAlignment="1">
      <alignment vertical="center"/>
    </xf>
    <xf numFmtId="0" fontId="25" fillId="0" borderId="0" xfId="649" applyFont="1" applyFill="1" applyAlignment="1">
      <alignment vertical="center"/>
    </xf>
    <xf numFmtId="196" fontId="29" fillId="0" borderId="0" xfId="895" applyNumberFormat="1" applyFont="1" applyFill="1" applyBorder="1" applyAlignment="1" applyProtection="1">
      <alignment horizontal="right" vertical="center"/>
    </xf>
    <xf numFmtId="41" fontId="27" fillId="0" borderId="1" xfId="966" applyNumberFormat="1" applyFont="1" applyFill="1" applyBorder="1" applyAlignment="1">
      <alignment horizontal="right" vertical="center" wrapText="1"/>
    </xf>
    <xf numFmtId="41" fontId="25" fillId="0" borderId="1" xfId="966"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41" fontId="31" fillId="0" borderId="1" xfId="0"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13" fillId="0" borderId="1" xfId="0" applyNumberFormat="1" applyFont="1" applyFill="1" applyBorder="1" applyAlignment="1">
      <alignment horizontal="right" vertical="center" wrapText="1"/>
    </xf>
    <xf numFmtId="41" fontId="25" fillId="0" borderId="1" xfId="625"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1" fontId="27" fillId="0" borderId="1" xfId="625" applyNumberFormat="1" applyFont="1" applyFill="1" applyBorder="1" applyAlignment="1">
      <alignment horizontal="right" vertical="center" wrapText="1"/>
    </xf>
    <xf numFmtId="0" fontId="12" fillId="0" borderId="1" xfId="0" applyFont="1" applyBorder="1" applyAlignment="1">
      <alignment horizontal="distributed" vertical="center" wrapText="1"/>
    </xf>
    <xf numFmtId="49" fontId="25" fillId="0" borderId="1" xfId="0" applyNumberFormat="1" applyFont="1" applyFill="1" applyBorder="1" applyAlignment="1" applyProtection="1">
      <alignment horizontal="center" vertical="center" wrapText="1"/>
    </xf>
    <xf numFmtId="0" fontId="41" fillId="0" borderId="0" xfId="0" applyFont="1" applyAlignment="1"/>
    <xf numFmtId="0" fontId="0" fillId="0" borderId="0" xfId="0" applyFill="1" applyAlignment="1"/>
    <xf numFmtId="0" fontId="42" fillId="0" borderId="0" xfId="902" applyFont="1" applyFill="1" applyAlignment="1">
      <alignment horizontal="center" vertical="center"/>
    </xf>
    <xf numFmtId="0" fontId="13" fillId="0" borderId="0" xfId="902" applyFont="1" applyFill="1" applyAlignment="1">
      <alignment horizontal="left" vertical="center"/>
    </xf>
    <xf numFmtId="0" fontId="13" fillId="0" borderId="0" xfId="0" applyFont="1" applyFill="1" applyAlignment="1">
      <alignment vertical="center"/>
    </xf>
    <xf numFmtId="0" fontId="13" fillId="0" borderId="0" xfId="902" applyFont="1" applyFill="1" applyAlignment="1">
      <alignment horizontal="right" vertical="center"/>
    </xf>
    <xf numFmtId="0" fontId="13" fillId="0" borderId="1" xfId="0" applyFont="1" applyFill="1" applyBorder="1" applyAlignment="1">
      <alignment horizontal="left" vertical="center" wrapText="1"/>
    </xf>
    <xf numFmtId="198" fontId="25" fillId="0" borderId="1" xfId="0" applyNumberFormat="1" applyFont="1" applyFill="1" applyBorder="1" applyAlignment="1">
      <alignment vertical="center" wrapText="1"/>
    </xf>
    <xf numFmtId="199" fontId="25" fillId="0" borderId="1" xfId="3" applyNumberFormat="1" applyFont="1" applyFill="1" applyBorder="1" applyAlignment="1">
      <alignment vertical="center" wrapText="1"/>
    </xf>
    <xf numFmtId="0" fontId="13"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198" fontId="33" fillId="0" borderId="1" xfId="0" applyNumberFormat="1" applyFont="1" applyFill="1" applyBorder="1" applyAlignment="1">
      <alignment vertical="center" wrapText="1"/>
    </xf>
    <xf numFmtId="199" fontId="27" fillId="0" borderId="1" xfId="3" applyNumberFormat="1" applyFont="1" applyFill="1" applyBorder="1" applyAlignment="1">
      <alignment vertical="center" wrapText="1"/>
    </xf>
    <xf numFmtId="0" fontId="0" fillId="0" borderId="0" xfId="0" applyFill="1" applyAlignment="1">
      <alignment vertical="center"/>
    </xf>
    <xf numFmtId="0" fontId="10" fillId="0" borderId="0" xfId="998" applyProtection="1">
      <alignment vertical="center"/>
    </xf>
    <xf numFmtId="0" fontId="43" fillId="0" borderId="0" xfId="998" applyFont="1" applyProtection="1">
      <alignment vertical="center"/>
    </xf>
    <xf numFmtId="0" fontId="33" fillId="0" borderId="0" xfId="998" applyFont="1" applyAlignment="1" applyProtection="1">
      <alignment horizontal="center" vertical="center"/>
    </xf>
    <xf numFmtId="0" fontId="33" fillId="0" borderId="0" xfId="998" applyFont="1" applyProtection="1">
      <alignment vertical="center"/>
    </xf>
    <xf numFmtId="0" fontId="10" fillId="2" borderId="0" xfId="998" applyFill="1" applyProtection="1">
      <alignment vertical="center"/>
    </xf>
    <xf numFmtId="197" fontId="10" fillId="0" borderId="0" xfId="998" applyNumberFormat="1" applyProtection="1">
      <alignment vertical="center"/>
    </xf>
    <xf numFmtId="0" fontId="10" fillId="0" borderId="0" xfId="998" applyFill="1" applyProtection="1">
      <alignment vertical="center"/>
    </xf>
    <xf numFmtId="0" fontId="2" fillId="0" borderId="0" xfId="998" applyFont="1" applyFill="1" applyAlignment="1" applyProtection="1">
      <alignment horizontal="center" vertical="center"/>
    </xf>
    <xf numFmtId="0" fontId="43" fillId="0" borderId="0" xfId="998" applyFont="1" applyFill="1" applyProtection="1">
      <alignment vertical="center"/>
    </xf>
    <xf numFmtId="0" fontId="25" fillId="0" borderId="0" xfId="998" applyFont="1" applyFill="1" applyProtection="1">
      <alignment vertical="center"/>
    </xf>
    <xf numFmtId="197" fontId="25" fillId="0" borderId="0" xfId="998" applyNumberFormat="1" applyFont="1" applyFill="1" applyBorder="1" applyAlignment="1" applyProtection="1">
      <alignment horizontal="right" vertical="center"/>
    </xf>
    <xf numFmtId="197" fontId="27" fillId="0" borderId="2" xfId="998" applyNumberFormat="1" applyFont="1" applyFill="1" applyBorder="1" applyAlignment="1" applyProtection="1">
      <alignment horizontal="center" vertical="center" wrapText="1"/>
    </xf>
    <xf numFmtId="0" fontId="27" fillId="0" borderId="1" xfId="998" applyFont="1" applyFill="1" applyBorder="1" applyAlignment="1" applyProtection="1">
      <alignment horizontal="distributed" vertical="center" wrapText="1" indent="3"/>
    </xf>
    <xf numFmtId="197" fontId="27" fillId="0" borderId="1" xfId="998" applyNumberFormat="1" applyFont="1" applyFill="1" applyBorder="1" applyAlignment="1" applyProtection="1">
      <alignment horizontal="center" vertical="center" wrapText="1"/>
    </xf>
    <xf numFmtId="0" fontId="12" fillId="3" borderId="3" xfId="0" applyFont="1" applyFill="1" applyBorder="1" applyAlignment="1" applyProtection="1">
      <alignment horizontal="left" vertical="center"/>
    </xf>
    <xf numFmtId="49" fontId="12" fillId="0" borderId="1" xfId="0" applyNumberFormat="1" applyFont="1" applyFill="1" applyBorder="1" applyAlignment="1" applyProtection="1">
      <alignment horizontal="left" vertical="center" wrapText="1"/>
    </xf>
    <xf numFmtId="3" fontId="12" fillId="0" borderId="1" xfId="0" applyNumberFormat="1" applyFont="1" applyFill="1" applyBorder="1" applyAlignment="1" applyProtection="1">
      <alignment horizontal="right" vertical="center"/>
    </xf>
    <xf numFmtId="199" fontId="27" fillId="0" borderId="1" xfId="3" applyNumberFormat="1" applyFont="1" applyFill="1" applyBorder="1" applyAlignment="1" applyProtection="1">
      <alignment horizontal="right" vertical="center" wrapText="1" shrinkToFit="1"/>
    </xf>
    <xf numFmtId="49" fontId="13" fillId="0" borderId="1" xfId="0" applyNumberFormat="1" applyFont="1" applyFill="1" applyBorder="1" applyAlignment="1" applyProtection="1">
      <alignment horizontal="left" vertical="center" wrapText="1"/>
    </xf>
    <xf numFmtId="0" fontId="13" fillId="3" borderId="3" xfId="0" applyFont="1" applyFill="1" applyBorder="1" applyAlignment="1" applyProtection="1">
      <alignment horizontal="left" vertical="center"/>
    </xf>
    <xf numFmtId="49" fontId="13" fillId="3" borderId="1" xfId="0" applyNumberFormat="1" applyFont="1" applyFill="1" applyBorder="1" applyAlignment="1" applyProtection="1">
      <alignment horizontal="left" vertical="center" wrapText="1"/>
    </xf>
    <xf numFmtId="3" fontId="13" fillId="3" borderId="1" xfId="0" applyNumberFormat="1" applyFont="1" applyFill="1" applyBorder="1" applyAlignment="1" applyProtection="1">
      <alignment horizontal="right" vertical="center"/>
      <protection locked="0"/>
    </xf>
    <xf numFmtId="199" fontId="25" fillId="0" borderId="1" xfId="3" applyNumberFormat="1" applyFont="1" applyFill="1" applyBorder="1" applyAlignment="1" applyProtection="1">
      <alignment horizontal="right" vertical="center" wrapText="1" shrinkToFit="1"/>
      <protection locked="0"/>
    </xf>
    <xf numFmtId="3" fontId="13" fillId="0" borderId="1" xfId="0" applyNumberFormat="1" applyFont="1" applyFill="1" applyBorder="1" applyAlignment="1" applyProtection="1">
      <alignment horizontal="right" vertical="center"/>
    </xf>
    <xf numFmtId="199" fontId="25" fillId="0" borderId="1" xfId="3" applyNumberFormat="1" applyFont="1" applyFill="1" applyBorder="1" applyAlignment="1" applyProtection="1">
      <alignment horizontal="right" vertical="center" wrapText="1" shrinkToFit="1"/>
    </xf>
    <xf numFmtId="49" fontId="12" fillId="3" borderId="1" xfId="0" applyNumberFormat="1" applyFont="1" applyFill="1" applyBorder="1" applyAlignment="1" applyProtection="1">
      <alignment horizontal="left" vertical="center" wrapText="1"/>
    </xf>
    <xf numFmtId="3" fontId="12" fillId="3" borderId="1" xfId="0" applyNumberFormat="1" applyFont="1" applyFill="1" applyBorder="1" applyAlignment="1" applyProtection="1">
      <alignment horizontal="right" vertical="center"/>
      <protection locked="0"/>
    </xf>
    <xf numFmtId="199" fontId="27" fillId="0" borderId="1" xfId="3" applyNumberFormat="1" applyFont="1" applyFill="1" applyBorder="1" applyAlignment="1" applyProtection="1">
      <alignment horizontal="right" vertical="center" wrapText="1" shrinkToFit="1"/>
      <protection locked="0"/>
    </xf>
    <xf numFmtId="49" fontId="12" fillId="3" borderId="3" xfId="0" applyNumberFormat="1" applyFont="1" applyFill="1" applyBorder="1" applyAlignment="1" applyProtection="1">
      <alignment horizontal="left" vertical="center" wrapText="1"/>
    </xf>
    <xf numFmtId="49" fontId="13" fillId="3" borderId="3" xfId="0" applyNumberFormat="1" applyFont="1" applyFill="1" applyBorder="1" applyAlignment="1" applyProtection="1">
      <alignment horizontal="left" vertical="center" wrapText="1"/>
    </xf>
    <xf numFmtId="49" fontId="44" fillId="3" borderId="3" xfId="0" applyNumberFormat="1" applyFont="1" applyFill="1" applyBorder="1" applyAlignment="1" applyProtection="1">
      <alignment horizontal="distributed" vertical="center"/>
    </xf>
    <xf numFmtId="49" fontId="44" fillId="0" borderId="1" xfId="0" applyNumberFormat="1" applyFont="1" applyFill="1" applyBorder="1" applyAlignment="1" applyProtection="1">
      <alignment horizontal="distributed" vertical="center" wrapText="1"/>
    </xf>
    <xf numFmtId="49" fontId="27" fillId="0" borderId="2" xfId="998" applyNumberFormat="1" applyFont="1" applyFill="1" applyBorder="1" applyAlignment="1" applyProtection="1">
      <alignment horizontal="left" vertical="center"/>
    </xf>
    <xf numFmtId="0" fontId="27" fillId="0" borderId="1" xfId="998" applyFont="1" applyFill="1" applyBorder="1" applyAlignment="1" applyProtection="1">
      <alignment horizontal="left" vertical="center" wrapText="1"/>
    </xf>
    <xf numFmtId="0" fontId="25" fillId="0" borderId="1" xfId="998" applyFont="1" applyFill="1" applyBorder="1" applyAlignment="1" applyProtection="1">
      <alignment horizontal="left" vertical="center" wrapText="1"/>
    </xf>
    <xf numFmtId="49" fontId="25" fillId="0" borderId="2" xfId="998" applyNumberFormat="1" applyFont="1" applyFill="1" applyBorder="1" applyAlignment="1" applyProtection="1">
      <alignment horizontal="left" vertical="center"/>
    </xf>
    <xf numFmtId="49" fontId="25" fillId="0" borderId="2" xfId="998" applyNumberFormat="1" applyFont="1" applyBorder="1" applyAlignment="1" applyProtection="1">
      <alignment horizontal="left" vertical="center"/>
    </xf>
    <xf numFmtId="0" fontId="25" fillId="2" borderId="1" xfId="998" applyFont="1" applyFill="1" applyBorder="1" applyAlignment="1" applyProtection="1">
      <alignment horizontal="left" vertical="center" wrapText="1"/>
    </xf>
    <xf numFmtId="0" fontId="25" fillId="0" borderId="1" xfId="554" applyFont="1" applyFill="1" applyBorder="1" applyAlignment="1" applyProtection="1">
      <alignment horizontal="left" vertical="center" wrapText="1"/>
    </xf>
    <xf numFmtId="0" fontId="27" fillId="0" borderId="1" xfId="554" applyFont="1" applyFill="1" applyBorder="1" applyAlignment="1" applyProtection="1">
      <alignment horizontal="left" vertical="center" wrapText="1"/>
    </xf>
    <xf numFmtId="49" fontId="27" fillId="0" borderId="2" xfId="998" applyNumberFormat="1" applyFont="1" applyFill="1" applyBorder="1" applyAlignment="1" applyProtection="1">
      <alignment horizontal="distributed" vertical="center" indent="1"/>
    </xf>
    <xf numFmtId="0" fontId="27" fillId="0" borderId="1" xfId="998" applyFont="1" applyFill="1" applyBorder="1" applyAlignment="1" applyProtection="1">
      <alignment horizontal="distributed" vertical="center" wrapText="1" indent="1"/>
    </xf>
    <xf numFmtId="198" fontId="10" fillId="2" borderId="0" xfId="998" applyNumberFormat="1" applyFill="1" applyProtection="1">
      <alignment vertical="center"/>
    </xf>
    <xf numFmtId="0" fontId="43" fillId="0" borderId="0" xfId="998" applyFont="1">
      <alignment vertical="center"/>
    </xf>
    <xf numFmtId="0" fontId="33" fillId="0" borderId="0" xfId="998" applyFont="1" applyAlignment="1">
      <alignment horizontal="center" vertical="center"/>
    </xf>
    <xf numFmtId="197" fontId="10" fillId="0" borderId="0" xfId="998" applyNumberFormat="1">
      <alignment vertical="center"/>
    </xf>
    <xf numFmtId="0" fontId="2" fillId="0" borderId="0" xfId="998" applyFont="1" applyFill="1" applyAlignment="1">
      <alignment horizontal="center" vertical="center"/>
    </xf>
    <xf numFmtId="0" fontId="43" fillId="0" borderId="0" xfId="998" applyFont="1" applyFill="1">
      <alignment vertical="center"/>
    </xf>
    <xf numFmtId="0" fontId="25" fillId="0" borderId="0" xfId="998" applyFont="1" applyFill="1">
      <alignment vertical="center"/>
    </xf>
    <xf numFmtId="0" fontId="45" fillId="0" borderId="0" xfId="998" applyFont="1" applyFill="1">
      <alignment vertical="center"/>
    </xf>
    <xf numFmtId="197" fontId="25" fillId="0" borderId="0" xfId="998" applyNumberFormat="1" applyFont="1" applyFill="1" applyAlignment="1">
      <alignment horizontal="right" vertical="center"/>
    </xf>
    <xf numFmtId="197" fontId="27" fillId="0" borderId="2" xfId="998" applyNumberFormat="1" applyFont="1" applyFill="1" applyBorder="1" applyAlignment="1">
      <alignment horizontal="center" vertical="center" wrapText="1"/>
    </xf>
    <xf numFmtId="0" fontId="27" fillId="0" borderId="1" xfId="998" applyFont="1" applyFill="1" applyBorder="1" applyAlignment="1">
      <alignment horizontal="distributed" vertical="center" wrapText="1" indent="3"/>
    </xf>
    <xf numFmtId="3" fontId="12" fillId="0" borderId="1" xfId="0" applyNumberFormat="1" applyFont="1" applyFill="1" applyBorder="1" applyAlignment="1" applyProtection="1">
      <alignment horizontal="right" vertical="center"/>
      <protection locked="0"/>
    </xf>
    <xf numFmtId="199" fontId="27" fillId="0" borderId="1" xfId="3" applyNumberFormat="1" applyFont="1" applyFill="1" applyBorder="1" applyAlignment="1" applyProtection="1">
      <alignment horizontal="right" vertical="center" wrapText="1"/>
      <protection locked="0"/>
    </xf>
    <xf numFmtId="199" fontId="25" fillId="0" borderId="1" xfId="3" applyNumberFormat="1" applyFont="1" applyFill="1" applyBorder="1" applyAlignment="1" applyProtection="1">
      <alignment horizontal="right" vertical="center" wrapText="1"/>
      <protection locked="0"/>
    </xf>
    <xf numFmtId="3" fontId="13" fillId="0" borderId="1" xfId="0" applyNumberFormat="1" applyFont="1" applyFill="1" applyBorder="1" applyAlignment="1" applyProtection="1">
      <alignment horizontal="right" vertical="center"/>
      <protection locked="0"/>
    </xf>
    <xf numFmtId="0" fontId="25" fillId="3" borderId="3" xfId="0" applyFont="1" applyFill="1" applyBorder="1" applyAlignment="1" applyProtection="1">
      <alignment vertical="center"/>
    </xf>
    <xf numFmtId="0" fontId="27" fillId="0" borderId="2" xfId="998" applyFont="1" applyFill="1" applyBorder="1" applyAlignment="1">
      <alignment horizontal="left" vertical="center"/>
    </xf>
    <xf numFmtId="0" fontId="27" fillId="0" borderId="1" xfId="554" applyFont="1" applyFill="1" applyBorder="1" applyAlignment="1">
      <alignment horizontal="left" vertical="center"/>
    </xf>
    <xf numFmtId="202" fontId="27" fillId="0" borderId="1" xfId="1" applyNumberFormat="1" applyFont="1" applyFill="1" applyBorder="1" applyAlignment="1">
      <alignment horizontal="right" vertical="center" wrapText="1"/>
    </xf>
    <xf numFmtId="0" fontId="25" fillId="0" borderId="2" xfId="998" applyFont="1" applyFill="1" applyBorder="1" applyAlignment="1">
      <alignment horizontal="left" vertical="center"/>
    </xf>
    <xf numFmtId="0" fontId="25" fillId="0" borderId="1" xfId="998" applyFont="1" applyFill="1" applyBorder="1" applyAlignment="1">
      <alignment horizontal="left" vertical="center"/>
    </xf>
    <xf numFmtId="202" fontId="25" fillId="0" borderId="1" xfId="1" applyNumberFormat="1" applyFont="1" applyFill="1" applyBorder="1" applyAlignment="1">
      <alignment horizontal="right" vertical="center" wrapText="1"/>
    </xf>
    <xf numFmtId="198" fontId="25" fillId="0" borderId="1" xfId="1" applyNumberFormat="1" applyFont="1" applyFill="1" applyBorder="1" applyAlignment="1" applyProtection="1">
      <alignment horizontal="right" vertical="center" wrapText="1"/>
      <protection locked="0"/>
    </xf>
    <xf numFmtId="0" fontId="25" fillId="0" borderId="2" xfId="998" applyFont="1" applyBorder="1" applyAlignment="1">
      <alignment horizontal="left" vertical="center"/>
    </xf>
    <xf numFmtId="0" fontId="25" fillId="2" borderId="1" xfId="998" applyFont="1" applyFill="1" applyBorder="1" applyAlignment="1">
      <alignment horizontal="left" vertical="center"/>
    </xf>
    <xf numFmtId="202" fontId="25" fillId="2" borderId="1" xfId="1" applyNumberFormat="1" applyFont="1" applyFill="1" applyBorder="1" applyAlignment="1">
      <alignment horizontal="right" vertical="center" wrapText="1"/>
    </xf>
    <xf numFmtId="197" fontId="25" fillId="2" borderId="1" xfId="998" applyNumberFormat="1" applyFont="1" applyFill="1" applyBorder="1" applyAlignment="1">
      <alignment horizontal="right" vertical="center" wrapText="1"/>
    </xf>
    <xf numFmtId="0" fontId="25" fillId="0" borderId="2" xfId="998" applyFont="1" applyFill="1" applyBorder="1">
      <alignment vertical="center"/>
    </xf>
    <xf numFmtId="0" fontId="27" fillId="0" borderId="1" xfId="998" applyFont="1" applyFill="1" applyBorder="1" applyAlignment="1">
      <alignment horizontal="distributed" vertical="center" indent="1"/>
    </xf>
    <xf numFmtId="0" fontId="33" fillId="0" borderId="0" xfId="998" applyFont="1" applyFill="1" applyAlignment="1" applyProtection="1">
      <alignment horizontal="center" vertical="center"/>
    </xf>
    <xf numFmtId="197" fontId="10" fillId="0" borderId="0" xfId="998" applyNumberFormat="1" applyFill="1" applyProtection="1">
      <alignment vertical="center"/>
    </xf>
    <xf numFmtId="49" fontId="12" fillId="0" borderId="2" xfId="1060" applyNumberFormat="1" applyFont="1" applyFill="1" applyBorder="1" applyAlignment="1" applyProtection="1">
      <alignment horizontal="left" vertical="center"/>
    </xf>
    <xf numFmtId="3" fontId="27" fillId="0" borderId="1" xfId="0" applyNumberFormat="1" applyFont="1" applyFill="1" applyBorder="1" applyAlignment="1" applyProtection="1">
      <alignment horizontal="right" vertical="center"/>
    </xf>
    <xf numFmtId="0" fontId="27" fillId="2" borderId="1" xfId="998" applyFont="1" applyFill="1" applyBorder="1" applyAlignment="1" applyProtection="1">
      <alignment horizontal="left" vertical="center" wrapText="1"/>
    </xf>
    <xf numFmtId="49" fontId="13" fillId="0" borderId="2" xfId="1060" applyNumberFormat="1" applyFont="1" applyBorder="1" applyAlignment="1" applyProtection="1">
      <alignment horizontal="left" vertical="center"/>
    </xf>
    <xf numFmtId="3" fontId="25" fillId="2" borderId="1" xfId="0" applyNumberFormat="1" applyFont="1" applyFill="1" applyBorder="1" applyAlignment="1" applyProtection="1">
      <alignment horizontal="right" vertical="center"/>
    </xf>
    <xf numFmtId="3" fontId="25" fillId="2" borderId="1" xfId="0" applyNumberFormat="1" applyFont="1" applyFill="1" applyBorder="1" applyAlignment="1" applyProtection="1">
      <alignment horizontal="right" vertical="center"/>
      <protection locked="0"/>
    </xf>
    <xf numFmtId="199" fontId="25" fillId="2" borderId="1" xfId="3" applyNumberFormat="1" applyFont="1" applyFill="1" applyBorder="1" applyAlignment="1" applyProtection="1">
      <alignment horizontal="right" vertical="center" wrapText="1"/>
      <protection locked="0"/>
    </xf>
    <xf numFmtId="49" fontId="13" fillId="0" borderId="2" xfId="1060"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3" fontId="25" fillId="0" borderId="1" xfId="0" applyNumberFormat="1" applyFont="1" applyFill="1" applyBorder="1" applyAlignment="1" applyProtection="1">
      <alignment horizontal="right" vertical="center"/>
      <protection locked="0"/>
    </xf>
    <xf numFmtId="3" fontId="27" fillId="0" borderId="1" xfId="0" applyNumberFormat="1" applyFont="1" applyFill="1" applyBorder="1" applyAlignment="1" applyProtection="1">
      <alignment horizontal="right" vertical="center"/>
      <protection locked="0"/>
    </xf>
    <xf numFmtId="0" fontId="10" fillId="0" borderId="2" xfId="998" applyFill="1" applyBorder="1" applyAlignment="1" applyProtection="1">
      <alignment horizontal="left" vertical="center"/>
    </xf>
    <xf numFmtId="3" fontId="10" fillId="0" borderId="0" xfId="998" applyNumberFormat="1" applyFill="1" applyProtection="1">
      <alignment vertical="center"/>
    </xf>
    <xf numFmtId="0" fontId="27" fillId="0" borderId="2" xfId="998" applyFont="1" applyFill="1" applyBorder="1" applyAlignment="1" applyProtection="1">
      <alignment horizontal="left" vertical="center"/>
    </xf>
    <xf numFmtId="0" fontId="27" fillId="0" borderId="1" xfId="554" applyFont="1" applyFill="1" applyBorder="1" applyAlignment="1" applyProtection="1">
      <alignment horizontal="left" vertical="center"/>
    </xf>
    <xf numFmtId="0" fontId="25" fillId="0" borderId="2" xfId="998" applyFont="1" applyFill="1" applyBorder="1" applyAlignment="1" applyProtection="1">
      <alignment horizontal="left" vertical="center"/>
    </xf>
    <xf numFmtId="0" fontId="25" fillId="0" borderId="1" xfId="998" applyFont="1" applyFill="1" applyBorder="1" applyAlignment="1" applyProtection="1">
      <alignment horizontal="left" vertical="center"/>
    </xf>
    <xf numFmtId="197" fontId="27" fillId="0" borderId="1" xfId="998" applyNumberFormat="1" applyFont="1" applyFill="1" applyBorder="1" applyAlignment="1" applyProtection="1">
      <alignment horizontal="right" vertical="center" wrapText="1"/>
      <protection locked="0"/>
    </xf>
    <xf numFmtId="3" fontId="10" fillId="0" borderId="0" xfId="998" applyNumberFormat="1">
      <alignment vertical="center"/>
    </xf>
    <xf numFmtId="0" fontId="1" fillId="0" borderId="0" xfId="0" applyFont="1" applyFill="1" applyBorder="1" applyAlignment="1"/>
    <xf numFmtId="0" fontId="46" fillId="0" borderId="0" xfId="0" applyFont="1" applyFill="1" applyBorder="1" applyAlignment="1"/>
    <xf numFmtId="0" fontId="47"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4" xfId="0" applyFont="1" applyFill="1" applyBorder="1" applyAlignment="1">
      <alignment horizontal="center" vertical="center"/>
    </xf>
    <xf numFmtId="0" fontId="13" fillId="0" borderId="0" xfId="0" applyFont="1" applyAlignment="1">
      <alignment horizontal="right"/>
    </xf>
    <xf numFmtId="0" fontId="27" fillId="0" borderId="5" xfId="1074" applyFont="1" applyBorder="1" applyAlignment="1">
      <alignment horizontal="center" vertical="center"/>
    </xf>
    <xf numFmtId="0" fontId="27" fillId="0" borderId="2" xfId="1074" applyFont="1" applyBorder="1" applyAlignment="1">
      <alignment horizontal="center" vertical="center"/>
    </xf>
    <xf numFmtId="0" fontId="27" fillId="0" borderId="6" xfId="1074" applyFont="1" applyBorder="1" applyAlignment="1">
      <alignment horizontal="center" vertical="center"/>
    </xf>
    <xf numFmtId="0" fontId="27" fillId="0" borderId="7" xfId="1074" applyFont="1" applyBorder="1" applyAlignment="1">
      <alignment horizontal="center" vertical="center"/>
    </xf>
    <xf numFmtId="49" fontId="27" fillId="0" borderId="1" xfId="920" applyNumberFormat="1" applyFont="1" applyFill="1" applyBorder="1" applyAlignment="1" applyProtection="1">
      <alignment horizontal="center" vertical="center"/>
    </xf>
    <xf numFmtId="0" fontId="49" fillId="0" borderId="1" xfId="0" applyFont="1" applyFill="1" applyBorder="1" applyAlignment="1">
      <alignment horizontal="center" vertical="center"/>
    </xf>
    <xf numFmtId="203" fontId="49" fillId="0" borderId="1" xfId="0" applyNumberFormat="1" applyFont="1" applyFill="1" applyBorder="1" applyAlignment="1">
      <alignment horizontal="center" vertical="center"/>
    </xf>
    <xf numFmtId="10" fontId="49" fillId="0" borderId="1" xfId="0" applyNumberFormat="1" applyFont="1" applyFill="1" applyBorder="1" applyAlignment="1">
      <alignment horizontal="center" vertical="center"/>
    </xf>
    <xf numFmtId="204" fontId="50" fillId="0" borderId="1" xfId="0" applyNumberFormat="1" applyFont="1" applyFill="1" applyBorder="1" applyAlignment="1">
      <alignment horizontal="center" vertical="center"/>
    </xf>
    <xf numFmtId="204" fontId="39" fillId="0" borderId="1" xfId="0" applyNumberFormat="1" applyFont="1" applyFill="1" applyBorder="1" applyAlignment="1">
      <alignment horizontal="center" vertical="center"/>
    </xf>
    <xf numFmtId="203"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5" fillId="0" borderId="0" xfId="0" applyFont="1" applyFill="1" applyBorder="1" applyAlignment="1">
      <alignment horizontal="left" vertical="top" wrapText="1"/>
    </xf>
    <xf numFmtId="0" fontId="51" fillId="0" borderId="0" xfId="1009" applyFont="1" applyAlignment="1"/>
    <xf numFmtId="0" fontId="13" fillId="0" borderId="0" xfId="0" applyFont="1" applyAlignment="1">
      <alignment horizontal="right" vertical="center"/>
    </xf>
    <xf numFmtId="0" fontId="27" fillId="0" borderId="1" xfId="1074" applyFont="1" applyBorder="1" applyAlignment="1">
      <alignment horizontal="center" vertical="center" wrapText="1"/>
    </xf>
    <xf numFmtId="0" fontId="27" fillId="0" borderId="1" xfId="0" applyFont="1" applyBorder="1" applyAlignment="1">
      <alignment horizontal="left" vertical="center"/>
    </xf>
    <xf numFmtId="198" fontId="27" fillId="0" borderId="1" xfId="1" applyNumberFormat="1" applyFont="1" applyBorder="1" applyAlignment="1">
      <alignment horizontal="right" vertical="center" wrapText="1"/>
    </xf>
    <xf numFmtId="0" fontId="13" fillId="0" borderId="1" xfId="0" applyFont="1" applyBorder="1" applyAlignment="1">
      <alignment horizontal="left" vertical="center"/>
    </xf>
    <xf numFmtId="198" fontId="13" fillId="0" borderId="1" xfId="0" applyNumberFormat="1" applyFont="1" applyBorder="1" applyAlignment="1">
      <alignment horizontal="right" vertical="center" wrapText="1"/>
    </xf>
    <xf numFmtId="0" fontId="10" fillId="0" borderId="8" xfId="998" applyBorder="1">
      <alignment vertical="center"/>
    </xf>
    <xf numFmtId="198" fontId="27" fillId="0" borderId="8" xfId="1" applyNumberFormat="1" applyFont="1" applyBorder="1" applyAlignment="1">
      <alignment horizontal="center" vertical="center" wrapText="1"/>
    </xf>
    <xf numFmtId="198" fontId="10" fillId="0" borderId="0" xfId="998" applyNumberFormat="1">
      <alignment vertical="center"/>
    </xf>
    <xf numFmtId="0" fontId="42" fillId="0" borderId="0" xfId="902" applyFont="1" applyAlignment="1">
      <alignment horizontal="center" vertical="center"/>
    </xf>
    <xf numFmtId="0" fontId="12" fillId="0" borderId="1" xfId="0" applyFont="1" applyFill="1" applyBorder="1" applyAlignment="1">
      <alignment horizontal="left" vertical="center" wrapText="1"/>
    </xf>
    <xf numFmtId="0" fontId="52" fillId="0" borderId="1" xfId="1012" applyFont="1" applyFill="1" applyBorder="1" applyAlignment="1">
      <alignment horizontal="left" vertical="center" wrapText="1"/>
    </xf>
    <xf numFmtId="204" fontId="50" fillId="0" borderId="1" xfId="0" applyNumberFormat="1" applyFont="1" applyFill="1" applyBorder="1" applyAlignment="1">
      <alignment horizontal="center" vertical="center" wrapText="1"/>
    </xf>
    <xf numFmtId="198" fontId="33" fillId="0" borderId="1" xfId="1" applyNumberFormat="1" applyFont="1" applyFill="1" applyBorder="1" applyAlignment="1">
      <alignment horizontal="right" vertical="center" wrapText="1"/>
    </xf>
    <xf numFmtId="0" fontId="0" fillId="0" borderId="0" xfId="0" applyFill="1" applyAlignment="1">
      <alignment horizontal="left" vertical="center"/>
    </xf>
    <xf numFmtId="0" fontId="53" fillId="0" borderId="0" xfId="902" applyFont="1" applyFill="1" applyBorder="1" applyAlignment="1">
      <alignment horizontal="center" vertical="center"/>
    </xf>
    <xf numFmtId="0" fontId="13" fillId="0" borderId="0" xfId="902" applyFont="1" applyBorder="1" applyAlignment="1">
      <alignment horizontal="left" vertical="center"/>
    </xf>
    <xf numFmtId="0" fontId="13" fillId="0" borderId="0" xfId="902" applyFont="1" applyBorder="1" applyAlignment="1">
      <alignment horizontal="right" vertical="center"/>
    </xf>
    <xf numFmtId="0" fontId="27" fillId="0" borderId="1" xfId="0" applyFont="1" applyBorder="1" applyAlignment="1">
      <alignment horizontal="center" vertical="center" wrapText="1"/>
    </xf>
    <xf numFmtId="203" fontId="12" fillId="0" borderId="1" xfId="651" applyNumberFormat="1" applyFont="1" applyFill="1" applyBorder="1" applyAlignment="1">
      <alignment horizontal="left" vertical="center"/>
    </xf>
    <xf numFmtId="198" fontId="12" fillId="0" borderId="1" xfId="651" applyNumberFormat="1" applyFont="1" applyFill="1" applyBorder="1" applyAlignment="1">
      <alignment horizontal="right" vertical="center" wrapText="1"/>
    </xf>
    <xf numFmtId="203" fontId="13" fillId="0" borderId="1" xfId="651" applyNumberFormat="1" applyFont="1" applyFill="1" applyBorder="1" applyAlignment="1">
      <alignment horizontal="left" vertical="center"/>
    </xf>
    <xf numFmtId="198" fontId="13" fillId="0" borderId="1" xfId="651" applyNumberFormat="1" applyFont="1" applyFill="1" applyBorder="1" applyAlignment="1">
      <alignment horizontal="right" vertical="center" wrapText="1"/>
    </xf>
    <xf numFmtId="0" fontId="12" fillId="0" borderId="1" xfId="651" applyFont="1" applyFill="1" applyBorder="1" applyAlignment="1">
      <alignment horizontal="center" vertical="center"/>
    </xf>
    <xf numFmtId="0" fontId="26" fillId="0" borderId="0" xfId="998" applyFont="1">
      <alignment vertical="center"/>
    </xf>
    <xf numFmtId="0" fontId="10" fillId="0" borderId="0" xfId="998" applyFont="1">
      <alignment vertical="center"/>
    </xf>
    <xf numFmtId="0" fontId="2" fillId="2" borderId="0" xfId="998" applyFont="1" applyFill="1" applyAlignment="1">
      <alignment horizontal="center" vertical="center"/>
    </xf>
    <xf numFmtId="0" fontId="43" fillId="2" borderId="0" xfId="998" applyFont="1" applyFill="1">
      <alignment vertical="center"/>
    </xf>
    <xf numFmtId="0" fontId="13" fillId="0" borderId="0" xfId="998" applyFont="1">
      <alignment vertical="center"/>
    </xf>
    <xf numFmtId="0" fontId="45" fillId="2" borderId="0" xfId="998" applyFont="1" applyFill="1">
      <alignment vertical="center"/>
    </xf>
    <xf numFmtId="197" fontId="25" fillId="2" borderId="0" xfId="998" applyNumberFormat="1" applyFont="1" applyFill="1" applyBorder="1" applyAlignment="1">
      <alignment horizontal="right" vertical="center"/>
    </xf>
    <xf numFmtId="197" fontId="27" fillId="2" borderId="1" xfId="998" applyNumberFormat="1" applyFont="1" applyFill="1" applyBorder="1" applyAlignment="1">
      <alignment horizontal="center" vertical="center" wrapText="1"/>
    </xf>
    <xf numFmtId="0" fontId="27" fillId="2" borderId="1" xfId="998" applyFont="1" applyFill="1" applyBorder="1" applyAlignment="1">
      <alignment horizontal="distributed" vertical="center" wrapText="1" indent="3"/>
    </xf>
    <xf numFmtId="0" fontId="12" fillId="3" borderId="1" xfId="0" applyFont="1" applyFill="1" applyBorder="1" applyAlignment="1" applyProtection="1">
      <alignment horizontal="left" vertical="center"/>
    </xf>
    <xf numFmtId="0" fontId="13" fillId="3" borderId="1" xfId="0" applyFont="1" applyFill="1" applyBorder="1" applyAlignment="1" applyProtection="1">
      <alignment horizontal="left" vertical="center"/>
    </xf>
    <xf numFmtId="0" fontId="25" fillId="3" borderId="1" xfId="0" applyFont="1" applyFill="1" applyBorder="1" applyAlignment="1" applyProtection="1">
      <alignment horizontal="left" vertical="center"/>
      <protection locked="0"/>
    </xf>
    <xf numFmtId="0" fontId="13" fillId="3" borderId="1" xfId="0" applyFont="1" applyFill="1" applyBorder="1" applyAlignment="1" applyProtection="1">
      <alignment horizontal="left" vertical="center"/>
      <protection locked="0"/>
    </xf>
    <xf numFmtId="0" fontId="27" fillId="0" borderId="1" xfId="0" applyFont="1" applyFill="1" applyBorder="1" applyAlignment="1">
      <alignment horizontal="left" vertical="center"/>
    </xf>
    <xf numFmtId="49" fontId="27" fillId="0" borderId="1" xfId="0" applyNumberFormat="1" applyFont="1" applyFill="1" applyBorder="1" applyAlignment="1">
      <alignment vertical="center" wrapText="1"/>
    </xf>
    <xf numFmtId="198" fontId="27" fillId="0" borderId="1" xfId="1" applyNumberFormat="1" applyFont="1" applyFill="1" applyBorder="1" applyAlignment="1" applyProtection="1">
      <alignment horizontal="right" vertical="center" wrapText="1"/>
      <protection locked="0"/>
    </xf>
    <xf numFmtId="0" fontId="54" fillId="3" borderId="1" xfId="0" applyFont="1" applyFill="1" applyBorder="1" applyAlignment="1" applyProtection="1">
      <alignment horizontal="left" vertical="center"/>
    </xf>
    <xf numFmtId="49" fontId="13" fillId="3" borderId="1" xfId="0" applyNumberFormat="1" applyFont="1" applyFill="1" applyBorder="1" applyAlignment="1" applyProtection="1">
      <alignment vertical="center" wrapText="1"/>
    </xf>
    <xf numFmtId="49" fontId="12" fillId="3" borderId="1" xfId="0" applyNumberFormat="1" applyFont="1" applyFill="1" applyBorder="1" applyAlignment="1" applyProtection="1">
      <alignment vertical="center" wrapText="1"/>
    </xf>
    <xf numFmtId="49" fontId="13" fillId="0" borderId="1" xfId="0" applyNumberFormat="1" applyFont="1" applyFill="1" applyBorder="1" applyAlignment="1" applyProtection="1">
      <alignment horizontal="left" vertical="center"/>
    </xf>
    <xf numFmtId="49" fontId="13" fillId="3" borderId="1" xfId="0" applyNumberFormat="1" applyFont="1" applyFill="1" applyBorder="1" applyAlignment="1" applyProtection="1">
      <alignment horizontal="left" vertical="center" wrapText="1"/>
      <protection locked="0"/>
    </xf>
    <xf numFmtId="49" fontId="13" fillId="0" borderId="1" xfId="0" applyNumberFormat="1" applyFont="1" applyFill="1" applyBorder="1" applyAlignment="1" applyProtection="1">
      <alignment vertical="center" wrapText="1"/>
    </xf>
    <xf numFmtId="49" fontId="13" fillId="0" borderId="1" xfId="0" applyNumberFormat="1" applyFont="1" applyFill="1" applyBorder="1" applyAlignment="1" applyProtection="1">
      <alignment horizontal="left" vertical="center"/>
      <protection locked="0"/>
    </xf>
    <xf numFmtId="198" fontId="27" fillId="0" borderId="1" xfId="1" applyNumberFormat="1" applyFont="1" applyFill="1" applyBorder="1" applyAlignment="1" applyProtection="1">
      <alignment horizontal="right" vertical="center" wrapText="1" shrinkToFit="1"/>
      <protection locked="0"/>
    </xf>
    <xf numFmtId="49" fontId="12" fillId="0" borderId="1" xfId="0" applyNumberFormat="1" applyFont="1" applyFill="1" applyBorder="1" applyAlignment="1" applyProtection="1">
      <alignment horizontal="left" vertical="center" wrapText="1"/>
      <protection locked="0"/>
    </xf>
    <xf numFmtId="49" fontId="25" fillId="3" borderId="1" xfId="0" applyNumberFormat="1" applyFont="1" applyFill="1" applyBorder="1" applyAlignment="1" applyProtection="1">
      <alignment horizontal="left" vertical="center" wrapText="1"/>
      <protection locked="0"/>
    </xf>
    <xf numFmtId="49" fontId="13" fillId="0" borderId="1" xfId="0" applyNumberFormat="1" applyFont="1" applyFill="1" applyBorder="1" applyAlignment="1" applyProtection="1">
      <alignment horizontal="left" vertical="center" wrapText="1"/>
      <protection locked="0"/>
    </xf>
    <xf numFmtId="198" fontId="27" fillId="0" borderId="1" xfId="1" applyNumberFormat="1" applyFont="1" applyFill="1" applyBorder="1" applyAlignment="1" applyProtection="1">
      <alignment vertical="center" wrapText="1"/>
      <protection locked="0"/>
    </xf>
    <xf numFmtId="0" fontId="25" fillId="0" borderId="1" xfId="0" applyFont="1" applyFill="1" applyBorder="1" applyAlignment="1">
      <alignment horizontal="left" vertical="center"/>
    </xf>
    <xf numFmtId="49" fontId="27" fillId="2" borderId="1" xfId="140" applyNumberFormat="1" applyFont="1" applyFill="1" applyBorder="1" applyAlignment="1" applyProtection="1">
      <alignment horizontal="left" vertical="center"/>
    </xf>
    <xf numFmtId="0" fontId="27" fillId="0" borderId="1" xfId="998" applyFont="1" applyFill="1" applyBorder="1" applyAlignment="1">
      <alignment horizontal="center" vertical="center" wrapText="1"/>
    </xf>
    <xf numFmtId="0" fontId="27" fillId="0" borderId="0" xfId="998" applyFont="1" applyFill="1" applyAlignment="1">
      <alignment horizontal="center" vertical="center" wrapText="1"/>
    </xf>
    <xf numFmtId="0" fontId="10" fillId="2" borderId="0" xfId="554" applyFill="1">
      <alignment vertical="center"/>
    </xf>
    <xf numFmtId="0" fontId="10" fillId="0" borderId="0" xfId="554" applyFill="1">
      <alignment vertical="center"/>
    </xf>
    <xf numFmtId="0" fontId="25" fillId="0" borderId="0" xfId="998" applyFont="1" applyFill="1" applyAlignment="1">
      <alignment horizontal="left" vertical="center"/>
    </xf>
    <xf numFmtId="197" fontId="25" fillId="0" borderId="0" xfId="998" applyNumberFormat="1" applyFont="1" applyFill="1" applyBorder="1" applyAlignment="1">
      <alignment horizontal="right" vertical="center"/>
    </xf>
    <xf numFmtId="197" fontId="27" fillId="0" borderId="2" xfId="998" applyNumberFormat="1" applyFont="1" applyFill="1" applyBorder="1" applyAlignment="1">
      <alignment vertical="center" wrapText="1"/>
    </xf>
    <xf numFmtId="0" fontId="27" fillId="0" borderId="2" xfId="998" applyNumberFormat="1" applyFont="1" applyFill="1" applyBorder="1" applyAlignment="1">
      <alignment horizontal="left" vertical="center"/>
    </xf>
    <xf numFmtId="0" fontId="27" fillId="0" borderId="1" xfId="998" applyNumberFormat="1" applyFont="1" applyFill="1" applyBorder="1" applyAlignment="1">
      <alignment vertical="center" wrapText="1"/>
    </xf>
    <xf numFmtId="0" fontId="25" fillId="0" borderId="1" xfId="998" applyFont="1" applyFill="1" applyBorder="1" applyAlignment="1">
      <alignment horizontal="left" vertical="center" wrapText="1"/>
    </xf>
    <xf numFmtId="0" fontId="25" fillId="2" borderId="2" xfId="998" applyFont="1" applyFill="1" applyBorder="1" applyAlignment="1">
      <alignment horizontal="left" vertical="center"/>
    </xf>
    <xf numFmtId="0" fontId="25" fillId="2" borderId="1" xfId="998" applyFont="1" applyFill="1" applyBorder="1" applyAlignment="1">
      <alignment horizontal="left" vertical="center" wrapText="1"/>
    </xf>
    <xf numFmtId="198" fontId="25" fillId="2" borderId="1" xfId="1" applyNumberFormat="1" applyFont="1" applyFill="1" applyBorder="1" applyAlignment="1">
      <alignment horizontal="right" vertical="center" wrapText="1"/>
    </xf>
    <xf numFmtId="198" fontId="25" fillId="2" borderId="1" xfId="1" applyNumberFormat="1" applyFont="1" applyFill="1" applyBorder="1" applyAlignment="1" applyProtection="1">
      <alignment horizontal="right" vertical="center" wrapText="1"/>
      <protection locked="0"/>
    </xf>
    <xf numFmtId="0" fontId="25" fillId="0" borderId="2" xfId="998" applyFont="1" applyFill="1" applyBorder="1" applyAlignment="1">
      <alignment horizontal="left" vertical="top" wrapText="1"/>
    </xf>
    <xf numFmtId="0" fontId="25" fillId="0" borderId="1" xfId="998" applyNumberFormat="1" applyFont="1" applyFill="1" applyBorder="1" applyAlignment="1">
      <alignment vertical="center" wrapText="1"/>
    </xf>
    <xf numFmtId="0" fontId="27" fillId="0" borderId="2" xfId="998" applyFont="1" applyFill="1" applyBorder="1" applyAlignment="1">
      <alignment horizontal="distributed" vertical="center"/>
    </xf>
    <xf numFmtId="49" fontId="27" fillId="0" borderId="1" xfId="0" applyNumberFormat="1" applyFont="1" applyFill="1" applyBorder="1" applyAlignment="1" applyProtection="1">
      <alignment horizontal="distributed" vertical="center" wrapText="1"/>
    </xf>
    <xf numFmtId="0" fontId="27" fillId="0" borderId="2" xfId="998" applyNumberFormat="1" applyFont="1" applyFill="1" applyBorder="1" applyAlignment="1" applyProtection="1">
      <alignment horizontal="left" vertical="center"/>
    </xf>
    <xf numFmtId="0" fontId="27" fillId="0" borderId="1" xfId="998" applyNumberFormat="1" applyFont="1" applyFill="1" applyBorder="1" applyAlignment="1" applyProtection="1">
      <alignment vertical="center" wrapText="1"/>
    </xf>
    <xf numFmtId="0" fontId="25" fillId="2" borderId="2" xfId="554" applyFont="1" applyFill="1" applyBorder="1" applyAlignment="1" applyProtection="1">
      <alignment horizontal="left" vertical="center"/>
    </xf>
    <xf numFmtId="0" fontId="25" fillId="2" borderId="1" xfId="554" applyFont="1" applyFill="1" applyBorder="1" applyAlignment="1" applyProtection="1">
      <alignment horizontal="left" vertical="center" wrapText="1"/>
    </xf>
    <xf numFmtId="197" fontId="25" fillId="2" borderId="1" xfId="998" applyNumberFormat="1" applyFont="1" applyFill="1" applyBorder="1" applyAlignment="1" applyProtection="1">
      <alignment horizontal="right" vertical="center" wrapText="1"/>
      <protection locked="0"/>
    </xf>
    <xf numFmtId="0" fontId="55" fillId="0" borderId="2" xfId="998" applyFont="1" applyFill="1" applyBorder="1" applyAlignment="1">
      <alignment horizontal="distributed" vertical="center"/>
    </xf>
    <xf numFmtId="0" fontId="27" fillId="0" borderId="1" xfId="998" applyFont="1" applyFill="1" applyBorder="1" applyAlignment="1">
      <alignment horizontal="distributed" vertical="center" wrapText="1" indent="2"/>
    </xf>
    <xf numFmtId="198" fontId="10" fillId="0" borderId="0" xfId="998" applyNumberFormat="1" applyFill="1">
      <alignment vertical="center"/>
    </xf>
    <xf numFmtId="0" fontId="0" fillId="0" borderId="0" xfId="998" applyFont="1" applyFill="1">
      <alignment vertical="center"/>
    </xf>
    <xf numFmtId="197" fontId="27" fillId="0" borderId="9" xfId="998" applyNumberFormat="1" applyFont="1" applyFill="1" applyBorder="1" applyAlignment="1">
      <alignment horizontal="center" vertical="center" wrapText="1"/>
    </xf>
    <xf numFmtId="198" fontId="25" fillId="0" borderId="1" xfId="313" applyNumberFormat="1" applyFont="1" applyFill="1" applyBorder="1" applyAlignment="1" applyProtection="1">
      <alignment vertical="center" wrapText="1"/>
    </xf>
    <xf numFmtId="199" fontId="25" fillId="0" borderId="1" xfId="3" applyNumberFormat="1" applyFont="1" applyFill="1" applyBorder="1" applyAlignment="1" applyProtection="1">
      <alignment vertical="center" wrapText="1"/>
      <protection locked="0"/>
    </xf>
    <xf numFmtId="49" fontId="25" fillId="0" borderId="1" xfId="313" applyNumberFormat="1" applyFont="1" applyFill="1" applyBorder="1" applyAlignment="1" applyProtection="1">
      <alignment horizontal="left" vertical="center" wrapText="1"/>
    </xf>
    <xf numFmtId="0" fontId="27" fillId="0" borderId="1" xfId="998" applyFont="1" applyFill="1" applyBorder="1" applyAlignment="1">
      <alignment vertical="center" wrapText="1"/>
    </xf>
    <xf numFmtId="0" fontId="25" fillId="0" borderId="2" xfId="998" applyNumberFormat="1" applyFont="1" applyFill="1" applyBorder="1" applyAlignment="1">
      <alignment horizontal="left" vertical="center"/>
    </xf>
    <xf numFmtId="0" fontId="25" fillId="0" borderId="1" xfId="998" applyNumberFormat="1" applyFont="1" applyFill="1" applyBorder="1" applyAlignment="1">
      <alignment horizontal="left" vertical="center" wrapText="1"/>
    </xf>
    <xf numFmtId="199" fontId="25" fillId="0" borderId="1" xfId="464" applyNumberFormat="1" applyFont="1" applyFill="1" applyBorder="1" applyAlignment="1" applyProtection="1">
      <alignment vertical="center" wrapText="1"/>
      <protection locked="0"/>
    </xf>
    <xf numFmtId="0" fontId="25" fillId="0" borderId="2" xfId="554" applyFont="1" applyFill="1" applyBorder="1" applyAlignment="1">
      <alignment horizontal="left" vertical="center"/>
    </xf>
    <xf numFmtId="197" fontId="25" fillId="0" borderId="1" xfId="554" applyNumberFormat="1" applyFont="1" applyFill="1" applyBorder="1" applyAlignment="1" applyProtection="1">
      <alignment vertical="center" wrapText="1"/>
      <protection locked="0"/>
    </xf>
    <xf numFmtId="0" fontId="27" fillId="0" borderId="1" xfId="998" applyNumberFormat="1" applyFont="1" applyFill="1" applyBorder="1" applyAlignment="1">
      <alignment horizontal="left" vertical="center" wrapText="1"/>
    </xf>
    <xf numFmtId="199" fontId="27" fillId="0" borderId="1" xfId="464" applyNumberFormat="1" applyFont="1" applyFill="1" applyBorder="1" applyAlignment="1" applyProtection="1">
      <alignment vertical="center" wrapText="1"/>
      <protection locked="0"/>
    </xf>
    <xf numFmtId="0" fontId="56" fillId="0" borderId="0" xfId="998" applyFont="1" applyFill="1">
      <alignment vertical="center"/>
    </xf>
    <xf numFmtId="3" fontId="10" fillId="0" borderId="0" xfId="998" applyNumberFormat="1" applyFill="1">
      <alignment vertical="center"/>
    </xf>
    <xf numFmtId="0" fontId="27" fillId="2" borderId="0" xfId="998" applyFont="1" applyFill="1" applyAlignment="1" applyProtection="1">
      <alignment horizontal="center" vertical="center" wrapText="1"/>
    </xf>
    <xf numFmtId="0" fontId="25" fillId="2" borderId="0" xfId="998" applyFont="1" applyFill="1" applyProtection="1">
      <alignment vertical="center"/>
    </xf>
    <xf numFmtId="0" fontId="10" fillId="2" borderId="0" xfId="554" applyFill="1" applyProtection="1">
      <alignment vertical="center"/>
    </xf>
    <xf numFmtId="197" fontId="10" fillId="2" borderId="0" xfId="998" applyNumberFormat="1" applyFill="1" applyProtection="1">
      <alignment vertical="center"/>
    </xf>
    <xf numFmtId="0" fontId="0" fillId="0" borderId="0" xfId="0" applyAlignment="1" applyProtection="1"/>
    <xf numFmtId="0" fontId="57" fillId="2" borderId="0" xfId="998" applyFont="1" applyFill="1" applyProtection="1">
      <alignment vertical="center"/>
    </xf>
    <xf numFmtId="0" fontId="25" fillId="0" borderId="0" xfId="998" applyFont="1" applyFill="1" applyAlignment="1" applyProtection="1">
      <alignment horizontal="left" vertical="center"/>
    </xf>
    <xf numFmtId="0" fontId="45" fillId="0" borderId="0" xfId="998" applyFont="1" applyFill="1" applyProtection="1">
      <alignment vertical="center"/>
    </xf>
    <xf numFmtId="0" fontId="27" fillId="0" borderId="1" xfId="998" applyFont="1" applyFill="1" applyBorder="1" applyAlignment="1" applyProtection="1">
      <alignment horizontal="center" vertical="center" wrapText="1"/>
    </xf>
    <xf numFmtId="0" fontId="25" fillId="0" borderId="2" xfId="998" applyFont="1" applyFill="1" applyBorder="1" applyAlignment="1" applyProtection="1">
      <alignment horizontal="left" vertical="top" wrapText="1"/>
    </xf>
    <xf numFmtId="0" fontId="25" fillId="0" borderId="1" xfId="998" applyNumberFormat="1" applyFont="1" applyFill="1" applyBorder="1" applyAlignment="1" applyProtection="1">
      <alignment vertical="center" wrapText="1"/>
    </xf>
    <xf numFmtId="0" fontId="27" fillId="0" borderId="2" xfId="998" applyFont="1" applyFill="1" applyBorder="1" applyAlignment="1" applyProtection="1">
      <alignment horizontal="distributed" vertical="center"/>
    </xf>
    <xf numFmtId="0" fontId="25" fillId="0" borderId="2" xfId="554" applyFont="1" applyFill="1" applyBorder="1" applyAlignment="1" applyProtection="1">
      <alignment horizontal="left" vertical="center"/>
    </xf>
    <xf numFmtId="0" fontId="55" fillId="0" borderId="2" xfId="998" applyFont="1" applyFill="1" applyBorder="1" applyAlignment="1" applyProtection="1">
      <alignment horizontal="distributed" vertical="center"/>
    </xf>
    <xf numFmtId="0" fontId="27" fillId="0" borderId="1" xfId="998" applyNumberFormat="1" applyFont="1" applyFill="1" applyBorder="1" applyAlignment="1" applyProtection="1">
      <alignment horizontal="distributed" vertical="center"/>
    </xf>
    <xf numFmtId="3" fontId="10" fillId="2" borderId="0" xfId="998" applyNumberFormat="1" applyFill="1" applyProtection="1">
      <alignment vertical="center"/>
    </xf>
    <xf numFmtId="0" fontId="25" fillId="0" borderId="2" xfId="998" applyFont="1" applyFill="1" applyBorder="1" applyAlignment="1" applyProtection="1" quotePrefix="1">
      <alignment horizontal="left" vertical="center"/>
    </xf>
    <xf numFmtId="0" fontId="25" fillId="2" borderId="2" xfId="998" applyFont="1" applyFill="1" applyBorder="1" applyAlignment="1" quotePrefix="1">
      <alignment horizontal="left" vertical="center"/>
    </xf>
    <xf numFmtId="49" fontId="14" fillId="0" borderId="1" xfId="984" applyNumberFormat="1" applyFont="1" applyFill="1" applyBorder="1" applyAlignment="1" quotePrefix="1">
      <alignment horizontal="center" vertical="center"/>
    </xf>
  </cellXfs>
  <cellStyles count="13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35" xfId="49"/>
    <cellStyle name="常规 440" xfId="50"/>
    <cellStyle name="链接单元格 5" xfId="51"/>
    <cellStyle name="_ET_STYLE_NoName_00__Book1_1 2 2 2" xfId="52"/>
    <cellStyle name="部门 4" xfId="53"/>
    <cellStyle name="常规 2 2 4" xfId="54"/>
    <cellStyle name="强调文字颜色 2 3 2" xfId="55"/>
    <cellStyle name="Accent5 9" xfId="56"/>
    <cellStyle name="汇总 6" xfId="57"/>
    <cellStyle name="百分比 2 8 2" xfId="58"/>
    <cellStyle name="Accent1 5" xfId="59"/>
    <cellStyle name="args.style" xfId="60"/>
    <cellStyle name="好 3 2 2" xfId="61"/>
    <cellStyle name="_Book1_2 2" xfId="62"/>
    <cellStyle name="适中 5 2" xfId="63"/>
    <cellStyle name="Accent2 - 20% 2" xfId="64"/>
    <cellStyle name="常规 3 2 3 2" xfId="65"/>
    <cellStyle name="常规 3 4 3" xfId="66"/>
    <cellStyle name="Accent2 - 40%" xfId="67"/>
    <cellStyle name="常规 26 2" xfId="68"/>
    <cellStyle name="常规 7 3" xfId="69"/>
    <cellStyle name="Accent6 4" xfId="70"/>
    <cellStyle name="日期" xfId="71"/>
    <cellStyle name="60% - 强调文字颜色 6 3 2" xfId="72"/>
    <cellStyle name="Accent2 - 60%" xfId="73"/>
    <cellStyle name="好_0605石屏县 2 2" xfId="74"/>
    <cellStyle name="Input [yellow] 4" xfId="75"/>
    <cellStyle name="60% - 强调文字颜色 4 2 2 2" xfId="76"/>
    <cellStyle name="好_2007年地州资金往来对账表 3" xfId="77"/>
    <cellStyle name="差_Book1 2" xfId="78"/>
    <cellStyle name="Accent4 5" xfId="79"/>
    <cellStyle name="_ET_STYLE_NoName_00__Sheet3" xfId="80"/>
    <cellStyle name="60% - 强调文字颜色 2 3" xfId="81"/>
    <cellStyle name="常规 6" xfId="82"/>
    <cellStyle name="Accent5 - 60% 2 2" xfId="83"/>
    <cellStyle name="Accent6 3" xfId="84"/>
    <cellStyle name="Accent3 4 2" xfId="85"/>
    <cellStyle name="百分比 7" xfId="86"/>
    <cellStyle name="解释性文本 2 2" xfId="87"/>
    <cellStyle name="常规 6 5" xfId="88"/>
    <cellStyle name="常规 4 2 2 3" xfId="89"/>
    <cellStyle name="常规 5 2" xfId="90"/>
    <cellStyle name="60% - 强调文字颜色 2 2 2" xfId="91"/>
    <cellStyle name="Accent1 - 60% 2 2" xfId="92"/>
    <cellStyle name="标题 1 5 2" xfId="93"/>
    <cellStyle name="百分比 4" xfId="94"/>
    <cellStyle name="常规 5 2 2" xfId="95"/>
    <cellStyle name="差 7" xfId="96"/>
    <cellStyle name="0,0_x000d__x000a_NA_x000d__x000a_" xfId="97"/>
    <cellStyle name="60% - 强调文字颜色 2 2 2 2" xfId="98"/>
    <cellStyle name="百分比 5" xfId="99"/>
    <cellStyle name="Accent4 2 2" xfId="100"/>
    <cellStyle name="Accent6 2" xfId="101"/>
    <cellStyle name="百分比 6" xfId="102"/>
    <cellStyle name="Accent6 5" xfId="103"/>
    <cellStyle name="40% - 强调文字颜色 4 2" xfId="104"/>
    <cellStyle name="常规 8 3" xfId="105"/>
    <cellStyle name="常规 443" xfId="106"/>
    <cellStyle name="常规 2 2 2 5" xfId="107"/>
    <cellStyle name="标题 4 5 3" xfId="108"/>
    <cellStyle name="PSHeading 4" xfId="109"/>
    <cellStyle name="差_0605石屏" xfId="110"/>
    <cellStyle name="60% - 强调文字颜色 4 2 3" xfId="111"/>
    <cellStyle name="输出 3 3" xfId="112"/>
    <cellStyle name="20% - 强调文字颜色 3 3" xfId="113"/>
    <cellStyle name="适中 8" xfId="114"/>
    <cellStyle name="链接单元格 7" xfId="115"/>
    <cellStyle name="常规 8 2" xfId="116"/>
    <cellStyle name="常规 442" xfId="117"/>
    <cellStyle name="常规 2 2 2 4" xfId="118"/>
    <cellStyle name="千位分隔 6 2" xfId="119"/>
    <cellStyle name="标题 4 5 2" xfId="120"/>
    <cellStyle name="编号 3 2" xfId="121"/>
    <cellStyle name="链接单元格 3" xfId="122"/>
    <cellStyle name="常规 433" xfId="123"/>
    <cellStyle name="常规 428" xfId="124"/>
    <cellStyle name="标题 5 4" xfId="125"/>
    <cellStyle name="Accent6 - 20% 2 2" xfId="126"/>
    <cellStyle name="汇总 3 3" xfId="127"/>
    <cellStyle name="链接单元格 4" xfId="128"/>
    <cellStyle name="常规 434" xfId="129"/>
    <cellStyle name="常规 429" xfId="130"/>
    <cellStyle name="差_11大理 2 2" xfId="131"/>
    <cellStyle name="Accent2 - 40% 2" xfId="132"/>
    <cellStyle name="检查单元格 3 4" xfId="133"/>
    <cellStyle name="好_2008年地州对账表(国库资金）" xfId="134"/>
    <cellStyle name="Accent2 - 40% 3" xfId="135"/>
    <cellStyle name="PSChar" xfId="136"/>
    <cellStyle name="链接单元格 6" xfId="137"/>
    <cellStyle name="常规 441" xfId="138"/>
    <cellStyle name="常规 436" xfId="139"/>
    <cellStyle name="常规_exceltmp1 2" xfId="140"/>
    <cellStyle name="计算 4" xfId="141"/>
    <cellStyle name="常规 2 5 3 2" xfId="142"/>
    <cellStyle name="60% - 强调文字颜色 5 2 2 2" xfId="143"/>
    <cellStyle name="标题 1 4 2" xfId="144"/>
    <cellStyle name="Accent6 6" xfId="145"/>
    <cellStyle name="_弱电系统设备配置报价清单" xfId="146"/>
    <cellStyle name="标题 1 4 3" xfId="147"/>
    <cellStyle name="Accent6 7" xfId="148"/>
    <cellStyle name="_Book1_2 3" xfId="149"/>
    <cellStyle name="常规 2 12 2" xfId="150"/>
    <cellStyle name="Accent2 - 20% 3" xfId="151"/>
    <cellStyle name="适中 5 3" xfId="152"/>
    <cellStyle name="_ET_STYLE_NoName_00__Book1" xfId="153"/>
    <cellStyle name="_ET_STYLE_NoName_00_" xfId="154"/>
    <cellStyle name="_Book1_1" xfId="155"/>
    <cellStyle name="_20100326高清市院遂宁检察院1080P配置清单26日改" xfId="156"/>
    <cellStyle name="_Book1_2 2 2" xfId="157"/>
    <cellStyle name="Accent2 - 20% 2 2" xfId="158"/>
    <cellStyle name="百分比 2 2 4" xfId="159"/>
    <cellStyle name="_Book1_2 2 3" xfId="160"/>
    <cellStyle name="百分比 2 10 2" xfId="161"/>
    <cellStyle name="常规 2 5 4 2" xfId="162"/>
    <cellStyle name="百分比 2 2 5" xfId="163"/>
    <cellStyle name="_Book1_2 2 2 2" xfId="164"/>
    <cellStyle name="百分比 2 2 4 2" xfId="165"/>
    <cellStyle name="_Book1_3 2" xfId="166"/>
    <cellStyle name="超级链接 2 2" xfId="167"/>
    <cellStyle name="常规 2 7 2" xfId="168"/>
    <cellStyle name="_Book1" xfId="169"/>
    <cellStyle name="_Book1_2" xfId="170"/>
    <cellStyle name="常规 3 2 3" xfId="171"/>
    <cellStyle name="Accent2 - 20%" xfId="172"/>
    <cellStyle name="适中 5" xfId="173"/>
    <cellStyle name="差_2008年地州对账表(国库资金） 3" xfId="174"/>
    <cellStyle name="_Book1_2 3 2" xfId="175"/>
    <cellStyle name="常规 2 16" xfId="176"/>
    <cellStyle name="百分比 2 3 4" xfId="177"/>
    <cellStyle name="_Book1_2 4" xfId="178"/>
    <cellStyle name="_Book1_3" xfId="179"/>
    <cellStyle name="超级链接 2" xfId="180"/>
    <cellStyle name="Accent1 4 2" xfId="181"/>
    <cellStyle name="常规 2 3 3 2" xfId="182"/>
    <cellStyle name="_ET_STYLE_NoName_00__Book1_1" xfId="183"/>
    <cellStyle name="Accent5 - 60% 3" xfId="184"/>
    <cellStyle name="常规 2 3 3 2 2" xfId="185"/>
    <cellStyle name="_ET_STYLE_NoName_00__Book1_1 2" xfId="186"/>
    <cellStyle name="_ET_STYLE_NoName_00__Book1_1 2 2" xfId="187"/>
    <cellStyle name="Percent [2]" xfId="188"/>
    <cellStyle name="百分比 2 7 2" xfId="189"/>
    <cellStyle name="_ET_STYLE_NoName_00__Book1_1 2 3" xfId="190"/>
    <cellStyle name="标题 2 2 2 2" xfId="191"/>
    <cellStyle name="_ET_STYLE_NoName_00__Book1_1 3" xfId="192"/>
    <cellStyle name="_ET_STYLE_NoName_00__Book1_1 3 2" xfId="193"/>
    <cellStyle name="超级链接" xfId="194"/>
    <cellStyle name="Accent1 4" xfId="195"/>
    <cellStyle name="_ET_STYLE_NoName_00__Book1_1 4" xfId="196"/>
    <cellStyle name="_关闭破产企业已移交地方管理中小学校退休教师情况明细表(1)" xfId="197"/>
    <cellStyle name="Accent5 4" xfId="198"/>
    <cellStyle name="0,0_x005f_x000d__x005f_x000a_NA_x005f_x000d__x005f_x000a_" xfId="199"/>
    <cellStyle name="警告文本 4 2" xfId="200"/>
    <cellStyle name="20% - 强调文字颜色 1 2" xfId="201"/>
    <cellStyle name="链接单元格 3 2 2" xfId="202"/>
    <cellStyle name="常规 11 4" xfId="203"/>
    <cellStyle name="20% - 强调文字颜色 1 2 2" xfId="204"/>
    <cellStyle name="强调文字颜色 2 2 2 2" xfId="205"/>
    <cellStyle name="20% - 强调文字颜色 1 3" xfId="206"/>
    <cellStyle name="Accent1 - 20% 2" xfId="207"/>
    <cellStyle name="20% - 强调文字颜色 2 2" xfId="208"/>
    <cellStyle name="20% - 强调文字颜色 2 2 2" xfId="209"/>
    <cellStyle name="20% - 强调文字颜色 2 3" xfId="210"/>
    <cellStyle name="60% - 强调文字颜色 3 2 2 2" xfId="211"/>
    <cellStyle name="常规 3 2 5" xfId="212"/>
    <cellStyle name="20% - 强调文字颜色 3 2" xfId="213"/>
    <cellStyle name="适中 7" xfId="214"/>
    <cellStyle name="20% - 强调文字颜色 3 2 2" xfId="215"/>
    <cellStyle name="常规 3 3 5" xfId="216"/>
    <cellStyle name="20% - 强调文字颜色 4 2" xfId="217"/>
    <cellStyle name="Mon閠aire_!!!GO" xfId="218"/>
    <cellStyle name="常规 3 3 5 2" xfId="219"/>
    <cellStyle name="20% - 强调文字颜色 4 2 2" xfId="220"/>
    <cellStyle name="常规 3 3 6" xfId="221"/>
    <cellStyle name="20% - 强调文字颜色 4 3" xfId="222"/>
    <cellStyle name="Accent6 - 60% 2 2" xfId="223"/>
    <cellStyle name="20% - 强调文字颜色 5 2" xfId="224"/>
    <cellStyle name="20% - 强调文字颜色 5 2 2" xfId="225"/>
    <cellStyle name="20% - 强调文字颜色 5 3" xfId="226"/>
    <cellStyle name="20% - 强调文字颜色 6 2" xfId="227"/>
    <cellStyle name="20% - 强调文字颜色 6 2 2" xfId="228"/>
    <cellStyle name="Accent6 - 20% 3" xfId="229"/>
    <cellStyle name="20% - 强调文字颜色 6 3" xfId="230"/>
    <cellStyle name="解释性文本 3 2 2" xfId="231"/>
    <cellStyle name="40% - 强调文字颜色 1 2" xfId="232"/>
    <cellStyle name="常规 4 3 5" xfId="233"/>
    <cellStyle name="40% - 强调文字颜色 1 2 2" xfId="234"/>
    <cellStyle name="常规 9 2" xfId="235"/>
    <cellStyle name="40% - 强调文字颜色 1 3" xfId="236"/>
    <cellStyle name="Accent1" xfId="237"/>
    <cellStyle name="常规 2 3 2 4" xfId="238"/>
    <cellStyle name="40% - 强调文字颜色 2 2" xfId="239"/>
    <cellStyle name="常规 2 3 2 4 2" xfId="240"/>
    <cellStyle name="40% - 强调文字颜色 2 2 2" xfId="241"/>
    <cellStyle name="常规 2 3 2 5" xfId="242"/>
    <cellStyle name="40% - 强调文字颜色 2 3" xfId="243"/>
    <cellStyle name="常规 2 3 3 4" xfId="244"/>
    <cellStyle name="40% - 强调文字颜色 3 2" xfId="245"/>
    <cellStyle name="40% - 强调文字颜色 3 2 2" xfId="246"/>
    <cellStyle name="40% - 强调文字颜色 3 3" xfId="247"/>
    <cellStyle name="千位分隔 5" xfId="248"/>
    <cellStyle name="标题 4 4" xfId="249"/>
    <cellStyle name="40% - 强调文字颜色 4 2 2" xfId="250"/>
    <cellStyle name="40% - 强调文字颜色 4 3" xfId="251"/>
    <cellStyle name="计算 3 3" xfId="252"/>
    <cellStyle name="常规_2007年云南省向人大报送政府收支预算表格式编制过程表 3 2" xfId="253"/>
    <cellStyle name="Accent6 - 20% 2" xfId="254"/>
    <cellStyle name="好 2 3" xfId="255"/>
    <cellStyle name="40% - 强调文字颜色 5 2" xfId="256"/>
    <cellStyle name="40% - 强调文字颜色 5 2 2" xfId="257"/>
    <cellStyle name="60% - 强调文字颜色 4 3" xfId="258"/>
    <cellStyle name="计算 4 2 2" xfId="259"/>
    <cellStyle name="好 2 4" xfId="260"/>
    <cellStyle name="40% - 强调文字颜色 5 3" xfId="261"/>
    <cellStyle name="适中 2 2" xfId="262"/>
    <cellStyle name="百分比 2 9" xfId="263"/>
    <cellStyle name="好 3 3" xfId="264"/>
    <cellStyle name="40% - 强调文字颜色 6 2" xfId="265"/>
    <cellStyle name="标题 2 2 4" xfId="266"/>
    <cellStyle name="40% - 强调文字颜色 6 2 2" xfId="267"/>
    <cellStyle name="Accent2 5" xfId="268"/>
    <cellStyle name="适中 2 2 2" xfId="269"/>
    <cellStyle name="百分比 2 9 2" xfId="270"/>
    <cellStyle name="好 3 4" xfId="271"/>
    <cellStyle name="40% - 强调文字颜色 6 3" xfId="272"/>
    <cellStyle name="60% - 强调文字颜色 1 2" xfId="273"/>
    <cellStyle name="输出 3 4" xfId="274"/>
    <cellStyle name="Accent6 2 2" xfId="275"/>
    <cellStyle name="60% - 强调文字颜色 1 2 2" xfId="276"/>
    <cellStyle name="60% - 强调文字颜色 1 2 2 2" xfId="277"/>
    <cellStyle name="好 7" xfId="278"/>
    <cellStyle name="标题 3 2 4" xfId="279"/>
    <cellStyle name="商品名称 2 2" xfId="280"/>
    <cellStyle name="60% - 强调文字颜色 1 2 3" xfId="281"/>
    <cellStyle name="百分比 2 3 4 2" xfId="282"/>
    <cellStyle name="60% - 强调文字颜色 1 3" xfId="283"/>
    <cellStyle name="60% - 强调文字颜色 1 3 2" xfId="284"/>
    <cellStyle name="千位分隔 2 3" xfId="285"/>
    <cellStyle name="60% - 强调文字颜色 2 2" xfId="286"/>
    <cellStyle name="输出 4 4" xfId="287"/>
    <cellStyle name="常规 5" xfId="288"/>
    <cellStyle name="Accent6 3 2" xfId="289"/>
    <cellStyle name="常规 5 3" xfId="290"/>
    <cellStyle name="60% - 强调文字颜色 2 2 3" xfId="291"/>
    <cellStyle name="Accent6 - 60%" xfId="292"/>
    <cellStyle name="常规 6 2" xfId="293"/>
    <cellStyle name="注释 2" xfId="294"/>
    <cellStyle name="60% - 强调文字颜色 2 3 2" xfId="295"/>
    <cellStyle name="60% - 强调文字颜色 3 2" xfId="296"/>
    <cellStyle name="Accent6 4 2" xfId="297"/>
    <cellStyle name="60% - 强调文字颜色 3 2 2" xfId="298"/>
    <cellStyle name="60% - 强调文字颜色 3 2 3" xfId="299"/>
    <cellStyle name="60% - 强调文字颜色 3 3" xfId="300"/>
    <cellStyle name="Accent5 - 40% 2" xfId="301"/>
    <cellStyle name="60% - 强调文字颜色 3 3 2" xfId="302"/>
    <cellStyle name="汇总 7" xfId="303"/>
    <cellStyle name="Accent5 - 40% 2 2" xfId="304"/>
    <cellStyle name="60% - 强调文字颜色 4 2" xfId="305"/>
    <cellStyle name="Accent6 5 2" xfId="306"/>
    <cellStyle name="60% - 强调文字颜色 4 2 2" xfId="307"/>
    <cellStyle name="常规 20" xfId="308"/>
    <cellStyle name="常规 15" xfId="309"/>
    <cellStyle name="60% - 强调文字颜色 4 3 2" xfId="310"/>
    <cellStyle name="60% - 强调文字颜色 5 2" xfId="311"/>
    <cellStyle name="标题 1 4 2 2" xfId="312"/>
    <cellStyle name="常规_exceltmp1" xfId="313"/>
    <cellStyle name="常规 2 5 3" xfId="314"/>
    <cellStyle name="60% - 强调文字颜色 5 2 2" xfId="315"/>
    <cellStyle name="常规 2 5 4" xfId="316"/>
    <cellStyle name="60% - 强调文字颜色 5 2 3" xfId="317"/>
    <cellStyle name="常规 2 2 2 3 2" xfId="318"/>
    <cellStyle name="百分比 2 10" xfId="319"/>
    <cellStyle name="60% - 强调文字颜色 5 3" xfId="320"/>
    <cellStyle name="常规 2 6 3" xfId="321"/>
    <cellStyle name="60% - 强调文字颜色 5 3 2" xfId="322"/>
    <cellStyle name="RowLevel_0" xfId="323"/>
    <cellStyle name="60% - 强调文字颜色 6 2" xfId="324"/>
    <cellStyle name="60% - 强调文字颜色 6 2 2" xfId="325"/>
    <cellStyle name="强调文字颜色 5 2 3" xfId="326"/>
    <cellStyle name="Header2" xfId="327"/>
    <cellStyle name="60% - 强调文字颜色 6 2 2 2" xfId="328"/>
    <cellStyle name="Header2 2" xfId="329"/>
    <cellStyle name="60% - 强调文字颜色 6 2 3" xfId="330"/>
    <cellStyle name="60% - 强调文字颜色 6 3" xfId="331"/>
    <cellStyle name="6mal" xfId="332"/>
    <cellStyle name="强调文字颜色 2 2 2" xfId="333"/>
    <cellStyle name="Accent1 - 20%" xfId="334"/>
    <cellStyle name="Accent4 9" xfId="335"/>
    <cellStyle name="Accent1 - 20% 2 2" xfId="336"/>
    <cellStyle name="常规 2 3 3 3" xfId="337"/>
    <cellStyle name="Accent5 - 20%" xfId="338"/>
    <cellStyle name="Accent1 - 20% 3" xfId="339"/>
    <cellStyle name="Accent1 - 40%" xfId="340"/>
    <cellStyle name="标题 6 2 2" xfId="341"/>
    <cellStyle name="Accent6 9" xfId="342"/>
    <cellStyle name="Accent1 - 40% 2" xfId="343"/>
    <cellStyle name="Accent1 - 40% 2 2" xfId="344"/>
    <cellStyle name="Accent1 - 40% 3" xfId="345"/>
    <cellStyle name="PSHeading 3 2" xfId="346"/>
    <cellStyle name="Accent1 - 60%" xfId="347"/>
    <cellStyle name="Accent1 - 60% 2" xfId="348"/>
    <cellStyle name="标题 1 5" xfId="349"/>
    <cellStyle name="注释 4 2 2" xfId="350"/>
    <cellStyle name="常规 17 2" xfId="351"/>
    <cellStyle name="Accent1 - 60% 3" xfId="352"/>
    <cellStyle name="标题 1 6" xfId="353"/>
    <cellStyle name="Accent1 2" xfId="354"/>
    <cellStyle name="Date 3" xfId="355"/>
    <cellStyle name="Accent1 2 2" xfId="356"/>
    <cellStyle name="Currency [0]_!!!GO" xfId="357"/>
    <cellStyle name="Accent1 3" xfId="358"/>
    <cellStyle name="Accent1 3 2" xfId="359"/>
    <cellStyle name="常规 2" xfId="360"/>
    <cellStyle name="Accent1 5 2" xfId="361"/>
    <cellStyle name="部门 3 2" xfId="362"/>
    <cellStyle name="常规 2 2 3 2" xfId="363"/>
    <cellStyle name="Accent1 6" xfId="364"/>
    <cellStyle name="sstot" xfId="365"/>
    <cellStyle name="常规 2 2 3 3" xfId="366"/>
    <cellStyle name="Accent1 7" xfId="367"/>
    <cellStyle name="常规 2 2 3 4" xfId="368"/>
    <cellStyle name="差_1110洱源 2" xfId="369"/>
    <cellStyle name="Accent1 8" xfId="370"/>
    <cellStyle name="差_1110洱源 3" xfId="371"/>
    <cellStyle name="Accent1 9" xfId="372"/>
    <cellStyle name="Accent2" xfId="373"/>
    <cellStyle name="常规 9 3" xfId="374"/>
    <cellStyle name="强调文字颜色 5 2 2 2" xfId="375"/>
    <cellStyle name="Header1 2" xfId="376"/>
    <cellStyle name="输入 2 4" xfId="377"/>
    <cellStyle name="Accent2 - 40% 2 2" xfId="378"/>
    <cellStyle name="Accent2 - 60% 2" xfId="379"/>
    <cellStyle name="日期 2" xfId="380"/>
    <cellStyle name="Accent2 - 60% 2 2" xfId="381"/>
    <cellStyle name="日期 2 2" xfId="382"/>
    <cellStyle name="Accent5 - 40% 3" xfId="383"/>
    <cellStyle name="Accent2 - 60% 3" xfId="384"/>
    <cellStyle name="日期 3" xfId="385"/>
    <cellStyle name="Accent2 2" xfId="386"/>
    <cellStyle name="Accent2 2 2" xfId="387"/>
    <cellStyle name="t" xfId="388"/>
    <cellStyle name="强调文字颜色 4 3" xfId="389"/>
    <cellStyle name="Accent2 3" xfId="390"/>
    <cellStyle name="Accent2 3 2" xfId="391"/>
    <cellStyle name="Accent2 4" xfId="392"/>
    <cellStyle name="Accent2 4 2" xfId="393"/>
    <cellStyle name="Accent2 5 2" xfId="394"/>
    <cellStyle name="百分比 2 9 2 2" xfId="395"/>
    <cellStyle name="常规 2 2 4 2" xfId="396"/>
    <cellStyle name="Accent2 6" xfId="397"/>
    <cellStyle name="Date" xfId="398"/>
    <cellStyle name="常规 2 2 11" xfId="399"/>
    <cellStyle name="百分比 2 9 3" xfId="400"/>
    <cellStyle name="Accent2 7" xfId="401"/>
    <cellStyle name="Accent2 8" xfId="402"/>
    <cellStyle name="Accent2 9" xfId="403"/>
    <cellStyle name="Accent3" xfId="404"/>
    <cellStyle name="Accent3 - 20%" xfId="405"/>
    <cellStyle name="Accent5 2" xfId="406"/>
    <cellStyle name="Milliers_!!!GO" xfId="407"/>
    <cellStyle name="Accent3 - 20% 2" xfId="408"/>
    <cellStyle name="Accent5 2 2" xfId="409"/>
    <cellStyle name="常规 2 2 7" xfId="410"/>
    <cellStyle name="百分比 4 3" xfId="411"/>
    <cellStyle name="标题 1 3" xfId="412"/>
    <cellStyle name="Accent3 - 20% 2 2" xfId="413"/>
    <cellStyle name="差_0605石屏 3" xfId="414"/>
    <cellStyle name="汇总 3" xfId="415"/>
    <cellStyle name="Accent5 6" xfId="416"/>
    <cellStyle name="标题 1 3 2" xfId="417"/>
    <cellStyle name="Accent3 - 20% 3" xfId="418"/>
    <cellStyle name="标题 1 4" xfId="419"/>
    <cellStyle name="Accent3 - 40%" xfId="420"/>
    <cellStyle name="Accent4 3 2" xfId="421"/>
    <cellStyle name="Mon閠aire [0]_!!!GO" xfId="422"/>
    <cellStyle name="好_0502通海县" xfId="423"/>
    <cellStyle name="Accent3 - 40% 2" xfId="424"/>
    <cellStyle name="Accent3 - 40% 2 2" xfId="425"/>
    <cellStyle name="Accent3 - 40% 3" xfId="426"/>
    <cellStyle name="常规 15 2 2" xfId="427"/>
    <cellStyle name="百分比 2 6 2" xfId="428"/>
    <cellStyle name="Accent4 - 60%" xfId="429"/>
    <cellStyle name="捠壿 [0.00]_Region Orders (2)" xfId="430"/>
    <cellStyle name="Accent3 - 60%" xfId="431"/>
    <cellStyle name="Accent4 5 2" xfId="432"/>
    <cellStyle name="好_M01-1 3" xfId="433"/>
    <cellStyle name="Accent3 - 60% 2" xfId="434"/>
    <cellStyle name="Accent3 - 60% 2 2" xfId="435"/>
    <cellStyle name="编号" xfId="436"/>
    <cellStyle name="常规 17 2 2" xfId="437"/>
    <cellStyle name="Accent3 - 60% 3" xfId="438"/>
    <cellStyle name="Accent3 2" xfId="439"/>
    <cellStyle name="Accent3 2 2" xfId="440"/>
    <cellStyle name="comma zerodec" xfId="441"/>
    <cellStyle name="Accent3 3" xfId="442"/>
    <cellStyle name="Accent3 3 2" xfId="443"/>
    <cellStyle name="Accent3 4" xfId="444"/>
    <cellStyle name="解释性文本 2" xfId="445"/>
    <cellStyle name="Accent3 5" xfId="446"/>
    <cellStyle name="解释性文本 3" xfId="447"/>
    <cellStyle name="Accent3 5 2" xfId="448"/>
    <cellStyle name="解释性文本 3 2" xfId="449"/>
    <cellStyle name="常规 2 2 5 2" xfId="450"/>
    <cellStyle name="Accent3 6" xfId="451"/>
    <cellStyle name="解释性文本 4" xfId="452"/>
    <cellStyle name="Moneda_96 Risk" xfId="453"/>
    <cellStyle name="解释性文本 5" xfId="454"/>
    <cellStyle name="差 2" xfId="455"/>
    <cellStyle name="Accent3 7" xfId="456"/>
    <cellStyle name="解释性文本 6" xfId="457"/>
    <cellStyle name="差 3" xfId="458"/>
    <cellStyle name="Accent3 8" xfId="459"/>
    <cellStyle name="常规 2 7 3 2" xfId="460"/>
    <cellStyle name="解释性文本 7" xfId="461"/>
    <cellStyle name="差 4" xfId="462"/>
    <cellStyle name="Accent3 9" xfId="463"/>
    <cellStyle name="百分比 2" xfId="464"/>
    <cellStyle name="Accent4" xfId="465"/>
    <cellStyle name="差 4 2 2" xfId="466"/>
    <cellStyle name="Accent4 - 20%" xfId="467"/>
    <cellStyle name="百分比 2 2 2" xfId="468"/>
    <cellStyle name="常规 2 4 2 4" xfId="469"/>
    <cellStyle name="Accent4 - 20% 2" xfId="470"/>
    <cellStyle name="百分比 2 2 2 2" xfId="471"/>
    <cellStyle name="Accent4 - 20% 2 2" xfId="472"/>
    <cellStyle name="百分比 2 2 2 2 2" xfId="473"/>
    <cellStyle name="Accent4 - 20% 3" xfId="474"/>
    <cellStyle name="强调 2 2" xfId="475"/>
    <cellStyle name="百分比 2 2 2 3" xfId="476"/>
    <cellStyle name="Accent4 - 40%" xfId="477"/>
    <cellStyle name="输入 4" xfId="478"/>
    <cellStyle name="百分比 2 4 2" xfId="479"/>
    <cellStyle name="常规 3 3" xfId="480"/>
    <cellStyle name="Accent4 - 40% 2" xfId="481"/>
    <cellStyle name="输入 4 2" xfId="482"/>
    <cellStyle name="Accent6 - 40%" xfId="483"/>
    <cellStyle name="百分比 2 4 2 2" xfId="484"/>
    <cellStyle name="常规 3 3 2" xfId="485"/>
    <cellStyle name="Accent4 - 40% 2 2" xfId="486"/>
    <cellStyle name="输入 4 2 2" xfId="487"/>
    <cellStyle name="商品名称 4" xfId="488"/>
    <cellStyle name="Accent6 - 40% 2" xfId="489"/>
    <cellStyle name="常规 3 4" xfId="490"/>
    <cellStyle name="Accent4 - 40% 3" xfId="491"/>
    <cellStyle name="输入 4 3" xfId="492"/>
    <cellStyle name="Accent4 - 60% 2" xfId="493"/>
    <cellStyle name="标题 7 4" xfId="494"/>
    <cellStyle name="Accent4 - 60% 2 2" xfId="495"/>
    <cellStyle name="Accent4 - 60% 3" xfId="496"/>
    <cellStyle name="PSSpacer" xfId="497"/>
    <cellStyle name="Accent4 2" xfId="498"/>
    <cellStyle name="Accent6" xfId="499"/>
    <cellStyle name="Accent4 3" xfId="500"/>
    <cellStyle name="New Times Roman" xfId="501"/>
    <cellStyle name="Accent4 4" xfId="502"/>
    <cellStyle name="Accent4 4 2" xfId="503"/>
    <cellStyle name="PSHeading 5" xfId="504"/>
    <cellStyle name="借出原因" xfId="505"/>
    <cellStyle name="常规 2 2 6 2" xfId="506"/>
    <cellStyle name="Accent4 6" xfId="507"/>
    <cellStyle name="百分比 4 2 2" xfId="508"/>
    <cellStyle name="标题 1 2 2" xfId="509"/>
    <cellStyle name="Accent4 7" xfId="510"/>
    <cellStyle name="标题 1 2 3" xfId="511"/>
    <cellStyle name="标题 1 2 4" xfId="512"/>
    <cellStyle name="Accent4 8" xfId="513"/>
    <cellStyle name="Accent5" xfId="514"/>
    <cellStyle name="Accent5 - 20% 2" xfId="515"/>
    <cellStyle name="常规 2 3 3 3 2" xfId="516"/>
    <cellStyle name="Accent5 - 20% 2 2" xfId="517"/>
    <cellStyle name="Input [yellow] 2 2 2" xfId="518"/>
    <cellStyle name="Accent5 - 20% 3" xfId="519"/>
    <cellStyle name="Accent5 - 40%" xfId="520"/>
    <cellStyle name="标题 2 3 3" xfId="521"/>
    <cellStyle name="Accent5 - 60%" xfId="522"/>
    <cellStyle name="常规 12" xfId="523"/>
    <cellStyle name="好 4 2" xfId="524"/>
    <cellStyle name="Accent5 - 60% 2" xfId="525"/>
    <cellStyle name="常规 12 2" xfId="526"/>
    <cellStyle name="好 4 2 2" xfId="527"/>
    <cellStyle name="Category" xfId="528"/>
    <cellStyle name="Accent5 3" xfId="529"/>
    <cellStyle name="标题 2 3" xfId="530"/>
    <cellStyle name="Category 2" xfId="531"/>
    <cellStyle name="Accent5 3 2" xfId="532"/>
    <cellStyle name="标题 3 3" xfId="533"/>
    <cellStyle name="Comma [0]_!!!GO" xfId="534"/>
    <cellStyle name="Accent5 4 2" xfId="535"/>
    <cellStyle name="Accent5 5" xfId="536"/>
    <cellStyle name="汇总 2" xfId="537"/>
    <cellStyle name="差_0605石屏 2" xfId="538"/>
    <cellStyle name="Accent5 5 2" xfId="539"/>
    <cellStyle name="汇总 2 2" xfId="540"/>
    <cellStyle name="差_0605石屏 2 2" xfId="541"/>
    <cellStyle name="标题 1 3 3" xfId="542"/>
    <cellStyle name="Accent5 7" xfId="543"/>
    <cellStyle name="汇总 4" xfId="544"/>
    <cellStyle name="标题 1 3 4" xfId="545"/>
    <cellStyle name="百分比 2 3 2 2 2" xfId="546"/>
    <cellStyle name="Accent5 8" xfId="547"/>
    <cellStyle name="汇总 5" xfId="548"/>
    <cellStyle name="Accent6 - 20%" xfId="549"/>
    <cellStyle name="Accent6 - 40% 2 2" xfId="550"/>
    <cellStyle name="标题 3 4 4" xfId="551"/>
    <cellStyle name="ColLevel_0" xfId="552"/>
    <cellStyle name="常规 3 3 3" xfId="553"/>
    <cellStyle name="常规_2007年云南省向人大报送政府收支预算表格式编制过程表" xfId="554"/>
    <cellStyle name="Accent6 - 40% 3" xfId="555"/>
    <cellStyle name="Accent6 - 60% 2" xfId="556"/>
    <cellStyle name="Accent6 - 60% 3" xfId="557"/>
    <cellStyle name="标题 1 4 4" xfId="558"/>
    <cellStyle name="Accent6 8" xfId="559"/>
    <cellStyle name="百分比 2 4 3" xfId="560"/>
    <cellStyle name="Comma_!!!GO" xfId="561"/>
    <cellStyle name="标题 3 3 2" xfId="562"/>
    <cellStyle name="分级显示列_1_Book1" xfId="563"/>
    <cellStyle name="Currency_!!!GO" xfId="564"/>
    <cellStyle name="标题 2 3 4" xfId="565"/>
    <cellStyle name="常规 13" xfId="566"/>
    <cellStyle name="好 4 3" xfId="567"/>
    <cellStyle name="Currency1" xfId="568"/>
    <cellStyle name="Date 2" xfId="569"/>
    <cellStyle name="常规 2 2 11 2" xfId="570"/>
    <cellStyle name="Date 2 2" xfId="571"/>
    <cellStyle name="Dollar (zero dec)" xfId="572"/>
    <cellStyle name="差_0502通海县 3" xfId="573"/>
    <cellStyle name="标题 2 2" xfId="574"/>
    <cellStyle name="百分比 5 2" xfId="575"/>
    <cellStyle name="常规 2 3 6" xfId="576"/>
    <cellStyle name="Grey" xfId="577"/>
    <cellStyle name="常规 5 2 2 2"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Input Cells" xfId="592"/>
    <cellStyle name="常规 2 10" xfId="593"/>
    <cellStyle name="强调文字颜色 3 3" xfId="594"/>
    <cellStyle name="Linked Cells" xfId="595"/>
    <cellStyle name="Millares [0]_96 Risk" xfId="596"/>
    <cellStyle name="标题 6 3" xfId="597"/>
    <cellStyle name="Millares_96 Risk" xfId="598"/>
    <cellStyle name="常规 2 2 2 2" xfId="599"/>
    <cellStyle name="部门 2 2" xfId="600"/>
    <cellStyle name="常规 10 41 2" xfId="601"/>
    <cellStyle name="Milliers [0]_!!!GO" xfId="602"/>
    <cellStyle name="千位分隔 2 3 2" xfId="603"/>
    <cellStyle name="Moneda [0]_96 Risk" xfId="604"/>
    <cellStyle name="标题 1 2 2 2" xfId="605"/>
    <cellStyle name="数量 3" xfId="606"/>
    <cellStyle name="Month" xfId="607"/>
    <cellStyle name="数量 3 2" xfId="608"/>
    <cellStyle name="Month 2" xfId="609"/>
    <cellStyle name="百分比 10" xfId="610"/>
    <cellStyle name="PSHeading 2" xfId="611"/>
    <cellStyle name="no dec" xfId="612"/>
    <cellStyle name="PSHeading 2 2" xfId="613"/>
    <cellStyle name="no dec 2" xfId="614"/>
    <cellStyle name="PSHeading 2 2 2" xfId="615"/>
    <cellStyle name="no dec 2 2" xfId="616"/>
    <cellStyle name="常规 450" xfId="617"/>
    <cellStyle name="百分比 3 3 2" xfId="618"/>
    <cellStyle name="PSHeading 2 3" xfId="619"/>
    <cellStyle name="no dec 3" xfId="620"/>
    <cellStyle name="Normal - Style1" xfId="621"/>
    <cellStyle name="百分比 2 5 2" xfId="622"/>
    <cellStyle name="Normal_!!!GO" xfId="623"/>
    <cellStyle name="PSInt" xfId="624"/>
    <cellStyle name="常规 2 4" xfId="625"/>
    <cellStyle name="常规 2 9 3" xfId="626"/>
    <cellStyle name="输入 3 3" xfId="627"/>
    <cellStyle name="per.style" xfId="628"/>
    <cellStyle name="t_HVAC Equipment (3)" xfId="629"/>
    <cellStyle name="常规 2 3 4" xfId="630"/>
    <cellStyle name="Percent [2] 2" xfId="631"/>
    <cellStyle name="常规 94" xfId="632"/>
    <cellStyle name="Percent_!!!GO" xfId="633"/>
    <cellStyle name="解释性文本 2 3" xfId="634"/>
    <cellStyle name="百分比 8" xfId="635"/>
    <cellStyle name="标题 5" xfId="636"/>
    <cellStyle name="Pourcentage_pldt" xfId="637"/>
    <cellStyle name="常规 2 3 2 3 2" xfId="638"/>
    <cellStyle name="强调文字颜色 4 2" xfId="639"/>
    <cellStyle name="PSChar 2" xfId="640"/>
    <cellStyle name="编号 2 2" xfId="641"/>
    <cellStyle name="PSHeading 3 3" xfId="642"/>
    <cellStyle name="PSDate" xfId="643"/>
    <cellStyle name="编号 2 2 2" xfId="644"/>
    <cellStyle name="PSDate 2" xfId="645"/>
    <cellStyle name="PSDec" xfId="646"/>
    <cellStyle name="标题 4 4 2 2" xfId="647"/>
    <cellStyle name="PSDec 2" xfId="648"/>
    <cellStyle name="常规 10" xfId="649"/>
    <cellStyle name="编号 4" xfId="650"/>
    <cellStyle name="常规 16 2" xfId="651"/>
    <cellStyle name="PSHeading" xfId="652"/>
    <cellStyle name="PSHeading 2 2 3" xfId="653"/>
    <cellStyle name="常规 451" xfId="654"/>
    <cellStyle name="PSHeading 2 4" xfId="655"/>
    <cellStyle name="PSHeading 3" xfId="656"/>
    <cellStyle name="PSInt 2" xfId="657"/>
    <cellStyle name="常规 2 4 2" xfId="658"/>
    <cellStyle name="常规 2 9 3 2" xfId="659"/>
    <cellStyle name="PSSpacer 2" xfId="660"/>
    <cellStyle name="常规 2 9" xfId="661"/>
    <cellStyle name="输入 3" xfId="662"/>
    <cellStyle name="sstot 2" xfId="663"/>
    <cellStyle name="Standard_AREAS" xfId="664"/>
    <cellStyle name="强调文字颜色 4 3 2" xfId="665"/>
    <cellStyle name="t 2" xfId="666"/>
    <cellStyle name="t_HVAC Equipment (3) 2" xfId="667"/>
    <cellStyle name="常规 2 3 4 2" xfId="668"/>
    <cellStyle name="百分比 2 11" xfId="669"/>
    <cellStyle name="百分比 2 3 5" xfId="670"/>
    <cellStyle name="千位分隔 2 2" xfId="671"/>
    <cellStyle name="百分比 2 11 2" xfId="672"/>
    <cellStyle name="解释性文本 2 2 2" xfId="673"/>
    <cellStyle name="百分比 7 2" xfId="674"/>
    <cellStyle name="标题 4 2" xfId="675"/>
    <cellStyle name="千位分隔 3" xfId="676"/>
    <cellStyle name="百分比 2 12" xfId="677"/>
    <cellStyle name="标题 10" xfId="678"/>
    <cellStyle name="差 4 2" xfId="679"/>
    <cellStyle name="百分比 2 2" xfId="680"/>
    <cellStyle name="百分比 2 2 3" xfId="681"/>
    <cellStyle name="百分比 2 2 3 2" xfId="682"/>
    <cellStyle name="百分比 2 3" xfId="683"/>
    <cellStyle name="百分比 2 3 2" xfId="684"/>
    <cellStyle name="常规_Sheet3"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百分比 2 6" xfId="697"/>
    <cellStyle name="常规 15 2" xfId="698"/>
    <cellStyle name="标题 2 2 2" xfId="699"/>
    <cellStyle name="百分比 2 7" xfId="700"/>
    <cellStyle name="常规 15 3"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标题 1 2" xfId="710"/>
    <cellStyle name="百分比 4 2" xfId="711"/>
    <cellStyle name="常规 2 2 6" xfId="712"/>
    <cellStyle name="标题 3 2" xfId="713"/>
    <cellStyle name="百分比 6 2" xfId="714"/>
    <cellStyle name="百分比 8 2" xfId="715"/>
    <cellStyle name="标题 5 2" xfId="716"/>
    <cellStyle name="解释性文本 2 4" xfId="717"/>
    <cellStyle name="百分比 9" xfId="718"/>
    <cellStyle name="标题 6" xfId="719"/>
    <cellStyle name="百分比 9 2" xfId="720"/>
    <cellStyle name="标题 6 2" xfId="721"/>
    <cellStyle name="捠壿_Region Orders (2)" xfId="722"/>
    <cellStyle name="标题1 4" xfId="723"/>
    <cellStyle name="编号 2 3" xfId="724"/>
    <cellStyle name="编号 3" xfId="725"/>
    <cellStyle name="标题 1 3 2 2" xfId="726"/>
    <cellStyle name="标题 1 5 3" xfId="727"/>
    <cellStyle name="标题 2 4 2" xfId="728"/>
    <cellStyle name="标题 1 7" xfId="729"/>
    <cellStyle name="常规 17 3" xfId="730"/>
    <cellStyle name="标题 2 3 2" xfId="731"/>
    <cellStyle name="常规 11" xfId="732"/>
    <cellStyle name="标题 2 3 2 2" xfId="733"/>
    <cellStyle name="常规 11 2" xfId="734"/>
    <cellStyle name="标题 2 4" xfId="735"/>
    <cellStyle name="标题 2 4 2 2" xfId="736"/>
    <cellStyle name="标题 3 2 2 2" xfId="737"/>
    <cellStyle name="好 5 2" xfId="738"/>
    <cellStyle name="标题 2 4 3" xfId="739"/>
    <cellStyle name="标题 2 4 4" xfId="740"/>
    <cellStyle name="标题 2 5" xfId="741"/>
    <cellStyle name="标题 2 7" xfId="742"/>
    <cellStyle name="常规 18 3" xfId="743"/>
    <cellStyle name="标题 2 5 2" xfId="744"/>
    <cellStyle name="标题 2 5 3" xfId="745"/>
    <cellStyle name="标题 2 6" xfId="746"/>
    <cellStyle name="常规 18 2" xfId="747"/>
    <cellStyle name="常规 5 42" xfId="748"/>
    <cellStyle name="标题 3 2 2" xfId="749"/>
    <cellStyle name="好 5" xfId="750"/>
    <cellStyle name="标题 3 2 3" xfId="751"/>
    <cellStyle name="好 6" xfId="752"/>
    <cellStyle name="标题 3 3 2 2" xfId="753"/>
    <cellStyle name="标题 3 4 3" xfId="754"/>
    <cellStyle name="标题 3 3 3" xfId="755"/>
    <cellStyle name="商品名称 3 2" xfId="756"/>
    <cellStyle name="标题 3 3 4" xfId="757"/>
    <cellStyle name="标题 3 4" xfId="758"/>
    <cellStyle name="标题 3 4 2" xfId="759"/>
    <cellStyle name="标题 3 4 2 2" xfId="760"/>
    <cellStyle name="标题 4 4 3" xfId="761"/>
    <cellStyle name="标题 3 5" xfId="762"/>
    <cellStyle name="标题 3 5 2" xfId="763"/>
    <cellStyle name="常规 9" xfId="764"/>
    <cellStyle name="标题 3 5 3" xfId="765"/>
    <cellStyle name="标题 3 6" xfId="766"/>
    <cellStyle name="常规 19 2" xfId="767"/>
    <cellStyle name="标题 3 7" xfId="768"/>
    <cellStyle name="数量 2 2 2" xfId="769"/>
    <cellStyle name="常规 19 3" xfId="770"/>
    <cellStyle name="标题 4 2 2" xfId="771"/>
    <cellStyle name="千位分隔 3 2" xfId="772"/>
    <cellStyle name="标题 4 2 2 2" xfId="773"/>
    <cellStyle name="千位分隔 3 2 2" xfId="774"/>
    <cellStyle name="标题 4 2 3" xfId="775"/>
    <cellStyle name="千位分隔 3 3" xfId="776"/>
    <cellStyle name="标题 4 2 4" xfId="777"/>
    <cellStyle name="标题 4 3" xfId="778"/>
    <cellStyle name="千位分隔 4" xfId="779"/>
    <cellStyle name="标题 4 3 2" xfId="780"/>
    <cellStyle name="千位分隔 4 2" xfId="781"/>
    <cellStyle name="标题 4 3 2 2" xfId="782"/>
    <cellStyle name="标题 4 3 3" xfId="783"/>
    <cellStyle name="标题 4 3 4" xfId="784"/>
    <cellStyle name="标题 4 4 2" xfId="785"/>
    <cellStyle name="千位分隔 5 2" xfId="786"/>
    <cellStyle name="标题 4 4 4" xfId="787"/>
    <cellStyle name="标题 4 5" xfId="788"/>
    <cellStyle name="千位分隔 6" xfId="789"/>
    <cellStyle name="标题 4 6" xfId="790"/>
    <cellStyle name="千位分隔 7" xfId="791"/>
    <cellStyle name="差_1110洱源" xfId="792"/>
    <cellStyle name="常规 25 2" xfId="793"/>
    <cellStyle name="标题 4 7" xfId="794"/>
    <cellStyle name="千位分隔 8"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标题 8 2" xfId="804"/>
    <cellStyle name="常规 2 7" xfId="805"/>
    <cellStyle name="标题 8 3" xfId="806"/>
    <cellStyle name="常规 2 8" xfId="807"/>
    <cellStyle name="输入 2" xfId="808"/>
    <cellStyle name="标题 9" xfId="809"/>
    <cellStyle name="标题1" xfId="810"/>
    <cellStyle name="常规 2 2 2 2 2 2" xfId="811"/>
    <cellStyle name="标题1 2" xfId="812"/>
    <cellStyle name="好_0605石屏 3" xfId="813"/>
    <cellStyle name="标题1 2 2" xfId="814"/>
    <cellStyle name="标题1 2 2 2" xfId="815"/>
    <cellStyle name="标题1 2 3" xfId="816"/>
    <cellStyle name="差 5 2" xfId="817"/>
    <cellStyle name="标题1 3" xfId="818"/>
    <cellStyle name="标题1 3 2" xfId="819"/>
    <cellStyle name="表标题" xfId="820"/>
    <cellStyle name="表标题 2" xfId="821"/>
    <cellStyle name="部门" xfId="822"/>
    <cellStyle name="常规 2 2" xfId="823"/>
    <cellStyle name="部门 2" xfId="824"/>
    <cellStyle name="常规 10 41" xfId="825"/>
    <cellStyle name="常规 2 2 2" xfId="826"/>
    <cellStyle name="部门 2 2 2" xfId="827"/>
    <cellStyle name="常规 2 2 2 2 2" xfId="828"/>
    <cellStyle name="部门 2 3" xfId="829"/>
    <cellStyle name="常规 2 2 2 3" xfId="830"/>
    <cellStyle name="部门 3" xfId="831"/>
    <cellStyle name="常规 2 2 3" xfId="832"/>
    <cellStyle name="差 2 2" xfId="833"/>
    <cellStyle name="解释性文本 5 2" xfId="834"/>
    <cellStyle name="差 2 2 2" xfId="835"/>
    <cellStyle name="差 2 3" xfId="836"/>
    <cellStyle name="解释性文本 5 3" xfId="837"/>
    <cellStyle name="差 2 4" xfId="838"/>
    <cellStyle name="差 3 2" xfId="839"/>
    <cellStyle name="警告文本 6" xfId="840"/>
    <cellStyle name="差 3 2 2" xfId="841"/>
    <cellStyle name="差_0605石屏县" xfId="842"/>
    <cellStyle name="差 3 3" xfId="843"/>
    <cellStyle name="差 3 4" xfId="844"/>
    <cellStyle name="差 4 3" xfId="845"/>
    <cellStyle name="差 4 4" xfId="846"/>
    <cellStyle name="差 5" xfId="847"/>
    <cellStyle name="差 5 3" xfId="848"/>
    <cellStyle name="差 6" xfId="849"/>
    <cellStyle name="差_0502通海县 2 2" xfId="850"/>
    <cellStyle name="差 8" xfId="851"/>
    <cellStyle name="常规 5 2 3"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差_2008年地州对账表(国库资金）" xfId="867"/>
    <cellStyle name="常规 28" xfId="868"/>
    <cellStyle name="差_2008年地州对账表(国库资金） 2" xfId="869"/>
    <cellStyle name="差_2008年地州对账表(国库资金） 2 2" xfId="870"/>
    <cellStyle name="适中 3" xfId="871"/>
    <cellStyle name="差_Book1" xfId="872"/>
    <cellStyle name="常规 2 3" xfId="873"/>
    <cellStyle name="差_M01-1" xfId="874"/>
    <cellStyle name="常规 2 9 2" xfId="875"/>
    <cellStyle name="输入 3 2" xfId="876"/>
    <cellStyle name="常规 2 3 2" xfId="877"/>
    <cellStyle name="差_M01-1 2" xfId="878"/>
    <cellStyle name="昗弨_Pacific Region P&amp;L" xfId="879"/>
    <cellStyle name="常规 2 9 2 2" xfId="880"/>
    <cellStyle name="输入 3 2 2" xfId="881"/>
    <cellStyle name="差_M01-1 2 2" xfId="882"/>
    <cellStyle name="常规 2 3 2 2" xfId="883"/>
    <cellStyle name="差_M01-1 3" xfId="884"/>
    <cellStyle name="常规 2 3 3" xfId="885"/>
    <cellStyle name="常规 10 2" xfId="886"/>
    <cellStyle name="常规 10 2 2" xfId="887"/>
    <cellStyle name="常规 10 2 2 2" xfId="888"/>
    <cellStyle name="常规 3 3 2 3" xfId="889"/>
    <cellStyle name="常规 10 2 3" xfId="890"/>
    <cellStyle name="汇总 6 2"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常规 14" xfId="899"/>
    <cellStyle name="好 4 4" xfId="900"/>
    <cellStyle name="常规 14 2" xfId="901"/>
    <cellStyle name="常规 16" xfId="902"/>
    <cellStyle name="常规 21" xfId="903"/>
    <cellStyle name="检查单元格 2 2 2" xfId="904"/>
    <cellStyle name="常规 17" xfId="905"/>
    <cellStyle name="常规 22" xfId="906"/>
    <cellStyle name="注释 4 2" xfId="907"/>
    <cellStyle name="分级显示行_1_Book1" xfId="908"/>
    <cellStyle name="常规 4 2 2 2 2" xfId="909"/>
    <cellStyle name="常规 6 4 2" xfId="910"/>
    <cellStyle name="常规 18" xfId="911"/>
    <cellStyle name="常规 23" xfId="912"/>
    <cellStyle name="注释 4 3" xfId="913"/>
    <cellStyle name="常规 18 2 2" xfId="914"/>
    <cellStyle name="常规 5 42 2" xfId="915"/>
    <cellStyle name="常规 19" xfId="916"/>
    <cellStyle name="常规 24" xfId="917"/>
    <cellStyle name="注释 4 4" xfId="918"/>
    <cellStyle name="常规 19 10" xfId="919"/>
    <cellStyle name="常规 19 2 2" xfId="920"/>
    <cellStyle name="适中 3 3" xfId="921"/>
    <cellStyle name="常规 2 10 2" xfId="922"/>
    <cellStyle name="强调文字颜色 3 3 2" xfId="923"/>
    <cellStyle name="常规 2 11" xfId="924"/>
    <cellStyle name="适中 4 3" xfId="925"/>
    <cellStyle name="常规 2 11 2" xfId="926"/>
    <cellStyle name="常规 2 12" xfId="927"/>
    <cellStyle name="常规 2 13" xfId="928"/>
    <cellStyle name="常规 2 13 2" xfId="929"/>
    <cellStyle name="常规 2 2 2 2 3" xfId="930"/>
    <cellStyle name="常规 2 2 2 4 2" xfId="931"/>
    <cellStyle name="强调文字颜色 1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常规 2 4 2 3" xfId="945"/>
    <cellStyle name="输出 2 2 2" xfId="946"/>
    <cellStyle name="常规 2 4 2 3 2" xfId="947"/>
    <cellStyle name="常规 2 4 3" xfId="948"/>
    <cellStyle name="常规 2 4 3 2" xfId="949"/>
    <cellStyle name="常规 2 4 4" xfId="950"/>
    <cellStyle name="常规 2 4 4 2" xfId="951"/>
    <cellStyle name="常规 2 4 5" xfId="952"/>
    <cellStyle name="常规 7 2 2" xfId="953"/>
    <cellStyle name="常规 2 5" xfId="954"/>
    <cellStyle name="常规 2 9 4" xfId="955"/>
    <cellStyle name="好_2008年地州对账表(国库资金） 2" xfId="956"/>
    <cellStyle name="输入 3 4" xfId="957"/>
    <cellStyle name="常规 2 5 2" xfId="958"/>
    <cellStyle name="常规 2 5 2 2" xfId="959"/>
    <cellStyle name="检查单元格 6" xfId="960"/>
    <cellStyle name="常规 2 5 2 2 2" xfId="961"/>
    <cellStyle name="常规 2 5 2 3" xfId="962"/>
    <cellStyle name="检查单元格 7" xfId="963"/>
    <cellStyle name="输出 3 2 2" xfId="964"/>
    <cellStyle name="常规 2 5 5" xfId="965"/>
    <cellStyle name="千位分隔 2" xfId="966"/>
    <cellStyle name="常规 7 3 2"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常规 2 8 2" xfId="977"/>
    <cellStyle name="输入 2 2" xfId="978"/>
    <cellStyle name="常规 25" xfId="979"/>
    <cellStyle name="常规 30" xfId="980"/>
    <cellStyle name="常规 26" xfId="981"/>
    <cellStyle name="常规 27" xfId="982"/>
    <cellStyle name="常规 29" xfId="983"/>
    <cellStyle name="常规 3" xfId="984"/>
    <cellStyle name="输出 4 2" xfId="985"/>
    <cellStyle name="常规 3 2" xfId="986"/>
    <cellStyle name="输出 4 2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常规 4" xfId="1012"/>
    <cellStyle name="输出 4 3" xfId="1013"/>
    <cellStyle name="常规 4 2" xfId="1014"/>
    <cellStyle name="常规 4 2 2" xfId="1015"/>
    <cellStyle name="常规 4 4" xfId="1016"/>
    <cellStyle name="常规 4 2 2 2" xfId="1017"/>
    <cellStyle name="常规 6 4" xfId="1018"/>
    <cellStyle name="常规 4 2 3" xfId="1019"/>
    <cellStyle name="常规 4 5" xfId="1020"/>
    <cellStyle name="常规 4 2 3 2" xfId="1021"/>
    <cellStyle name="常规 7 4" xfId="1022"/>
    <cellStyle name="常规 4 6" xfId="1023"/>
    <cellStyle name="常规 4 2 4" xfId="1024"/>
    <cellStyle name="常规 8 4" xfId="1025"/>
    <cellStyle name="常规 444" xfId="1026"/>
    <cellStyle name="常规 439" xfId="1027"/>
    <cellStyle name="常规 4 6 2" xfId="1028"/>
    <cellStyle name="常规 4 2 4 2" xfId="1029"/>
    <cellStyle name="常规 4 7" xfId="1030"/>
    <cellStyle name="常规 4 2 5" xfId="1031"/>
    <cellStyle name="常规 4 3" xfId="1032"/>
    <cellStyle name="常规 5 4" xfId="1033"/>
    <cellStyle name="常规 4 3 2" xfId="1034"/>
    <cellStyle name="常规 5 4 2" xfId="1035"/>
    <cellStyle name="常规 4 3 2 2" xfId="1036"/>
    <cellStyle name="常规 4 3 2 2 2" xfId="1037"/>
    <cellStyle name="常规 4 3 2 3" xfId="1038"/>
    <cellStyle name="常规 5 5" xfId="1039"/>
    <cellStyle name="常规 4 3 3" xfId="1040"/>
    <cellStyle name="常规 4 3 3 2" xfId="1041"/>
    <cellStyle name="常规 4 3 4" xfId="1042"/>
    <cellStyle name="常规 431" xfId="1043"/>
    <cellStyle name="链接单元格 2" xfId="1044"/>
    <cellStyle name="常规 432" xfId="1045"/>
    <cellStyle name="常规 448" xfId="1046"/>
    <cellStyle name="好_1110洱源 2 2"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注释 7" xfId="1061"/>
    <cellStyle name="常规 9 2 2" xfId="1062"/>
    <cellStyle name="常规 9 2 2 2" xfId="1063"/>
    <cellStyle name="注释 8" xfId="1064"/>
    <cellStyle name="常规 9 2 3" xfId="1065"/>
    <cellStyle name="常规 9 3 2" xfId="1066"/>
    <cellStyle name="常规 9 4" xfId="1067"/>
    <cellStyle name="常规 9 5" xfId="1068"/>
    <cellStyle name="常规 95" xfId="1069"/>
    <cellStyle name="常规_2004年基金预算(二稿)" xfId="1070"/>
    <cellStyle name="计算 2 3" xfId="1071"/>
    <cellStyle name="常规_2007年云南省向人大报送政府收支预算表格式编制过程表 2 2" xfId="1072"/>
    <cellStyle name="数量 4" xfId="1073"/>
    <cellStyle name="常规_2007年云南省向人大报送政府收支预算表格式编制过程表 2 2 2" xfId="1074"/>
    <cellStyle name="计算 2 4" xfId="1075"/>
    <cellStyle name="常规_2007年云南省向人大报送政府收支预算表格式编制过程表 2 3"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 8" xfId="1093"/>
    <cellStyle name="好_2008年地州对账表(国库资金） 2 2" xfId="1094"/>
    <cellStyle name="商品名称 2 3"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好_1110洱源 2" xfId="1106"/>
    <cellStyle name="解释性文本 4 3" xfId="1107"/>
    <cellStyle name="好_1110洱源 3" xfId="1108"/>
    <cellStyle name="解释性文本 4 4" xfId="1109"/>
    <cellStyle name="好_11大理" xfId="1110"/>
    <cellStyle name="好_11大理 2" xfId="1111"/>
    <cellStyle name="好_11大理 2 2" xfId="1112"/>
    <cellStyle name="好_11大理 3" xfId="1113"/>
    <cellStyle name="好_M01-1 2"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2 2 2 2" xfId="1128"/>
    <cellStyle name="汇总 8" xfId="1129"/>
    <cellStyle name="汇总 2 2 3" xfId="1130"/>
    <cellStyle name="警告文本 2 2 2" xfId="1131"/>
    <cellStyle name="汇总 2 3" xfId="1132"/>
    <cellStyle name="检查单元格 2" xfId="1133"/>
    <cellStyle name="汇总 2 3 2" xfId="1134"/>
    <cellStyle name="检查单元格 2 2" xfId="1135"/>
    <cellStyle name="汇总 2 4" xfId="1136"/>
    <cellStyle name="检查单元格 3" xfId="1137"/>
    <cellStyle name="汇总 2 4 2" xfId="1138"/>
    <cellStyle name="检查单元格 3 2" xfId="1139"/>
    <cellStyle name="汇总 2 5" xfId="1140"/>
    <cellStyle name="检查单元格 4" xfId="1141"/>
    <cellStyle name="汇总 3 2" xfId="1142"/>
    <cellStyle name="汇总 3 2 2" xfId="1143"/>
    <cellStyle name="汇总 3 2 2 2" xfId="1144"/>
    <cellStyle name="汇总 3 2 3" xfId="1145"/>
    <cellStyle name="警告文本 3 2 2" xfId="1146"/>
    <cellStyle name="汇总 3 3 2" xfId="1147"/>
    <cellStyle name="汇总 3 4" xfId="1148"/>
    <cellStyle name="汇总 3 4 2" xfId="1149"/>
    <cellStyle name="汇总 3 5" xfId="1150"/>
    <cellStyle name="汇总 4 2" xfId="1151"/>
    <cellStyle name="汇总 4 2 2" xfId="1152"/>
    <cellStyle name="汇总 4 2 2 2" xfId="1153"/>
    <cellStyle name="汇总 4 2 3" xfId="1154"/>
    <cellStyle name="警告文本 4 2 2"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汇总 5 4" xfId="1165"/>
    <cellStyle name="千分位_97-917"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分位[0]_laroux" xfId="1235"/>
    <cellStyle name="输入 8" xfId="1236"/>
    <cellStyle name="千位分隔 11" xfId="1237"/>
    <cellStyle name="常规_表样--2016年1至7月云南省及省本级地方财政收支执行情况（国资预算）全省数据与国库一致send预算局826" xfId="1238"/>
    <cellStyle name="千位[0]_ 方正PC"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千位分隔 9" xfId="1247"/>
    <cellStyle name="强调文字颜色 4 2 2 2"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1 3" xfId="1256"/>
    <cellStyle name="强调文字颜色 6 2 2 2" xfId="1257"/>
    <cellStyle name="强调文字颜色 1 3 2" xfId="1258"/>
    <cellStyle name="强调文字颜色 2 2" xfId="1259"/>
    <cellStyle name="强调文字颜色 2 2 3" xfId="1260"/>
    <cellStyle name="强调文字颜色 2 3" xfId="1261"/>
    <cellStyle name="强调文字颜色 3 2" xfId="1262"/>
    <cellStyle name="强调文字颜色 3 2 2" xfId="1263"/>
    <cellStyle name="适中 2 3" xfId="1264"/>
    <cellStyle name="强调文字颜色 3 2 2 2" xfId="1265"/>
    <cellStyle name="强调文字颜色 3 2 3" xfId="1266"/>
    <cellStyle name="适中 2 4"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输出 5 2" xfId="1300"/>
    <cellStyle name="寘嬫愗傝_Region Orders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1"/>
        <i val="0"/>
        <strike val="0"/>
      </font>
    </dxf>
    <dxf>
      <font>
        <b val="0"/>
        <i val="0"/>
        <color indexed="9"/>
      </font>
    </dxf>
    <dxf>
      <font>
        <b val="0"/>
        <i val="0"/>
        <color indexed="10"/>
      </font>
    </dxf>
  </dxfs>
  <tableStyles count="0" defaultTableStyle="TableStyleMedium2"/>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dell\Desktop\&#39044;&#31639;&#31185;\&#19978;&#20250;&#25910;&#25903;&#22871;&#34920;\2023&#24180;\2023.01.11%20%20&#23450;&#31295;%20%202023&#24180;&#27838;&#30410;&#21306;&#22320;&#26041;&#36130;&#25919;&#39044;&#31639;&#33609;&#266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表1收支执行简表"/>
      <sheetName val="表2收入执行情况"/>
      <sheetName val="表3支出执行情况"/>
      <sheetName val="表4经济分类支出"/>
      <sheetName val="表5基金简表"/>
      <sheetName val="表6国资简表"/>
      <sheetName val="表7社保简表"/>
      <sheetName val="表8公共预算"/>
      <sheetName val="表9收入预算"/>
      <sheetName val="表10支出预算"/>
      <sheetName val="表11经济分类预算"/>
      <sheetName val="12基金预算"/>
      <sheetName val="表13国资预算"/>
      <sheetName val="表14社保预算"/>
      <sheetName val="表15债务情况表"/>
    </sheetNames>
    <sheetDataSet>
      <sheetData sheetId="0"/>
      <sheetData sheetId="1"/>
      <sheetData sheetId="2"/>
      <sheetData sheetId="3"/>
      <sheetData sheetId="4">
        <row r="5">
          <cell r="A5" t="str">
            <v>201</v>
          </cell>
          <cell r="B5" t="str">
            <v>一般公共服务</v>
          </cell>
          <cell r="C5">
            <v>32733.69</v>
          </cell>
          <cell r="D5">
            <v>38789.81</v>
          </cell>
        </row>
        <row r="6">
          <cell r="A6" t="str">
            <v>20101</v>
          </cell>
          <cell r="B6" t="str">
            <v>   人大事务</v>
          </cell>
          <cell r="C6">
            <v>990.53</v>
          </cell>
          <cell r="D6">
            <v>927.39</v>
          </cell>
        </row>
        <row r="7">
          <cell r="A7" t="str">
            <v>2010101</v>
          </cell>
          <cell r="B7" t="str">
            <v>     行政运行</v>
          </cell>
          <cell r="C7">
            <v>686.62</v>
          </cell>
          <cell r="D7">
            <v>732.85</v>
          </cell>
        </row>
        <row r="8">
          <cell r="A8" t="str">
            <v>2010102</v>
          </cell>
          <cell r="B8" t="str">
            <v>     一般行政管理事务</v>
          </cell>
          <cell r="C8">
            <v>84.97</v>
          </cell>
          <cell r="D8">
            <v>0</v>
          </cell>
        </row>
        <row r="9">
          <cell r="A9" t="str">
            <v>2010103</v>
          </cell>
          <cell r="B9" t="str">
            <v>     机关服务</v>
          </cell>
          <cell r="C9">
            <v>0</v>
          </cell>
          <cell r="D9">
            <v>28</v>
          </cell>
        </row>
        <row r="10">
          <cell r="A10" t="str">
            <v>2010104</v>
          </cell>
          <cell r="B10" t="str">
            <v>     人大会议</v>
          </cell>
          <cell r="C10">
            <v>0</v>
          </cell>
          <cell r="D10">
            <v>0</v>
          </cell>
        </row>
        <row r="11">
          <cell r="A11" t="str">
            <v>2010105</v>
          </cell>
          <cell r="B11" t="str">
            <v>     人大立法</v>
          </cell>
          <cell r="C11">
            <v>0</v>
          </cell>
          <cell r="D11">
            <v>0</v>
          </cell>
        </row>
        <row r="12">
          <cell r="A12" t="str">
            <v>2010106</v>
          </cell>
          <cell r="B12" t="str">
            <v>     人大监督</v>
          </cell>
          <cell r="C12">
            <v>0</v>
          </cell>
          <cell r="D12">
            <v>0</v>
          </cell>
        </row>
        <row r="13">
          <cell r="A13" t="str">
            <v>2010107</v>
          </cell>
          <cell r="B13" t="str">
            <v>     人大代表履职能力提升</v>
          </cell>
          <cell r="C13">
            <v>0</v>
          </cell>
          <cell r="D13">
            <v>0</v>
          </cell>
        </row>
        <row r="14">
          <cell r="A14" t="str">
            <v>2010108</v>
          </cell>
          <cell r="B14" t="str">
            <v>     代表工作</v>
          </cell>
          <cell r="C14">
            <v>101.31</v>
          </cell>
          <cell r="D14">
            <v>80.54</v>
          </cell>
        </row>
        <row r="15">
          <cell r="A15" t="str">
            <v>2010109</v>
          </cell>
          <cell r="B15" t="str">
            <v>     人大信访工作</v>
          </cell>
          <cell r="C15">
            <v>0</v>
          </cell>
          <cell r="D15">
            <v>0</v>
          </cell>
        </row>
        <row r="16">
          <cell r="A16" t="str">
            <v>2010150</v>
          </cell>
          <cell r="B16" t="str">
            <v>     事业运行</v>
          </cell>
          <cell r="C16">
            <v>0</v>
          </cell>
          <cell r="D16">
            <v>0</v>
          </cell>
        </row>
        <row r="17">
          <cell r="A17" t="str">
            <v>2010199</v>
          </cell>
          <cell r="B17" t="str">
            <v>     其他人大事务支出</v>
          </cell>
          <cell r="C17">
            <v>117.63</v>
          </cell>
          <cell r="D17">
            <v>86</v>
          </cell>
        </row>
        <row r="18">
          <cell r="A18" t="str">
            <v>20102</v>
          </cell>
          <cell r="B18" t="str">
            <v>   政协事务</v>
          </cell>
          <cell r="C18">
            <v>659.68</v>
          </cell>
          <cell r="D18">
            <v>767.83</v>
          </cell>
        </row>
        <row r="19">
          <cell r="A19" t="str">
            <v>2010201</v>
          </cell>
          <cell r="B19" t="str">
            <v>     行政运行</v>
          </cell>
          <cell r="C19">
            <v>613.91</v>
          </cell>
          <cell r="D19">
            <v>651.83</v>
          </cell>
        </row>
        <row r="20">
          <cell r="A20" t="str">
            <v>2010202</v>
          </cell>
          <cell r="B20" t="str">
            <v>     一般行政管理事务</v>
          </cell>
          <cell r="C20">
            <v>0</v>
          </cell>
          <cell r="D20">
            <v>30</v>
          </cell>
        </row>
        <row r="21">
          <cell r="A21" t="str">
            <v>2010203</v>
          </cell>
          <cell r="B21" t="str">
            <v>     机关服务</v>
          </cell>
          <cell r="C21">
            <v>0</v>
          </cell>
          <cell r="D21" t="str">
            <v/>
          </cell>
        </row>
        <row r="22">
          <cell r="A22" t="str">
            <v>2010204</v>
          </cell>
          <cell r="B22" t="str">
            <v>     政协会议</v>
          </cell>
          <cell r="C22">
            <v>0</v>
          </cell>
          <cell r="D22">
            <v>46</v>
          </cell>
        </row>
        <row r="23">
          <cell r="A23" t="str">
            <v>2010205</v>
          </cell>
          <cell r="B23" t="str">
            <v>     委员视察</v>
          </cell>
          <cell r="C23">
            <v>0</v>
          </cell>
          <cell r="D23">
            <v>40</v>
          </cell>
        </row>
        <row r="24">
          <cell r="A24" t="str">
            <v>2010206</v>
          </cell>
          <cell r="B24" t="str">
            <v>     参政议政</v>
          </cell>
          <cell r="C24">
            <v>0</v>
          </cell>
          <cell r="D24">
            <v>0</v>
          </cell>
        </row>
        <row r="25">
          <cell r="A25" t="str">
            <v>2010250</v>
          </cell>
          <cell r="B25" t="str">
            <v>     事业运行</v>
          </cell>
          <cell r="C25">
            <v>0</v>
          </cell>
          <cell r="D25">
            <v>0</v>
          </cell>
        </row>
        <row r="26">
          <cell r="A26" t="str">
            <v>2010299</v>
          </cell>
          <cell r="B26" t="str">
            <v>     其他政协事务支出</v>
          </cell>
          <cell r="C26">
            <v>45.77</v>
          </cell>
          <cell r="D26">
            <v>0</v>
          </cell>
        </row>
        <row r="27">
          <cell r="A27" t="str">
            <v>20103</v>
          </cell>
          <cell r="B27" t="str">
            <v>   政府办公厅(室)及相关机构事务</v>
          </cell>
          <cell r="C27">
            <v>10891.06</v>
          </cell>
          <cell r="D27">
            <v>12250.26</v>
          </cell>
        </row>
        <row r="28">
          <cell r="A28" t="str">
            <v>2010301</v>
          </cell>
          <cell r="B28" t="str">
            <v>     行政运行</v>
          </cell>
          <cell r="C28">
            <v>9910.63</v>
          </cell>
          <cell r="D28">
            <v>10350.89</v>
          </cell>
        </row>
        <row r="29">
          <cell r="A29" t="str">
            <v>2010302</v>
          </cell>
          <cell r="B29" t="str">
            <v>     一般行政管理事务</v>
          </cell>
          <cell r="C29">
            <v>0</v>
          </cell>
          <cell r="D29">
            <v>0</v>
          </cell>
        </row>
        <row r="30">
          <cell r="A30" t="str">
            <v>2010303</v>
          </cell>
          <cell r="B30" t="str">
            <v>     机关服务</v>
          </cell>
          <cell r="C30">
            <v>0</v>
          </cell>
          <cell r="D30" t="str">
            <v/>
          </cell>
        </row>
        <row r="31">
          <cell r="A31" t="str">
            <v>2010304</v>
          </cell>
          <cell r="B31" t="str">
            <v>     专项服务</v>
          </cell>
          <cell r="C31">
            <v>0</v>
          </cell>
          <cell r="D31" t="str">
            <v/>
          </cell>
        </row>
        <row r="32">
          <cell r="A32" t="str">
            <v>2010305</v>
          </cell>
          <cell r="B32" t="str">
            <v>     专项业务及机关事务管理</v>
          </cell>
          <cell r="C32">
            <v>0</v>
          </cell>
          <cell r="D32" t="str">
            <v/>
          </cell>
        </row>
        <row r="33">
          <cell r="A33" t="str">
            <v>2010306</v>
          </cell>
          <cell r="B33" t="str">
            <v>     政务公开审批</v>
          </cell>
          <cell r="C33">
            <v>0</v>
          </cell>
          <cell r="D33" t="str">
            <v/>
          </cell>
        </row>
        <row r="34">
          <cell r="A34" t="str">
            <v>2010308</v>
          </cell>
          <cell r="B34" t="str">
            <v>     信访事务</v>
          </cell>
          <cell r="C34">
            <v>3.7</v>
          </cell>
          <cell r="D34">
            <v>15.37</v>
          </cell>
        </row>
        <row r="35">
          <cell r="A35" t="str">
            <v>2010309</v>
          </cell>
          <cell r="B35" t="str">
            <v>     参事事务</v>
          </cell>
          <cell r="C35">
            <v>0</v>
          </cell>
          <cell r="D35" t="str">
            <v/>
          </cell>
        </row>
        <row r="36">
          <cell r="A36" t="str">
            <v>2010350</v>
          </cell>
          <cell r="B36" t="str">
            <v>     事业运行</v>
          </cell>
          <cell r="C36">
            <v>0</v>
          </cell>
          <cell r="D36">
            <v>0</v>
          </cell>
        </row>
        <row r="37">
          <cell r="A37" t="str">
            <v>2010399</v>
          </cell>
          <cell r="B37" t="str">
            <v>     其他政府办公厅（室）及相关机构事务支出</v>
          </cell>
          <cell r="C37">
            <v>976.73</v>
          </cell>
          <cell r="D37">
            <v>1884</v>
          </cell>
        </row>
        <row r="38">
          <cell r="A38" t="str">
            <v>20104</v>
          </cell>
          <cell r="B38" t="str">
            <v>   发展与改革事务</v>
          </cell>
          <cell r="C38">
            <v>1174.51</v>
          </cell>
          <cell r="D38">
            <v>2977.19</v>
          </cell>
        </row>
        <row r="39">
          <cell r="A39" t="str">
            <v>2010401</v>
          </cell>
          <cell r="B39" t="str">
            <v>     行政运行</v>
          </cell>
          <cell r="C39">
            <v>616.03</v>
          </cell>
          <cell r="D39">
            <v>885.48</v>
          </cell>
        </row>
        <row r="40">
          <cell r="A40" t="str">
            <v>2010402</v>
          </cell>
          <cell r="B40" t="str">
            <v>     一般行政管理事务</v>
          </cell>
          <cell r="C40">
            <v>0</v>
          </cell>
          <cell r="D40">
            <v>0</v>
          </cell>
        </row>
        <row r="41">
          <cell r="A41" t="str">
            <v>2010403</v>
          </cell>
          <cell r="B41" t="str">
            <v>     机关服务</v>
          </cell>
          <cell r="C41">
            <v>0</v>
          </cell>
          <cell r="D41">
            <v>0</v>
          </cell>
        </row>
        <row r="42">
          <cell r="A42" t="str">
            <v>2010404</v>
          </cell>
          <cell r="B42" t="str">
            <v>     战略规划与实施</v>
          </cell>
          <cell r="C42">
            <v>0</v>
          </cell>
          <cell r="D42">
            <v>0</v>
          </cell>
        </row>
        <row r="43">
          <cell r="A43" t="str">
            <v>2010405</v>
          </cell>
          <cell r="B43" t="str">
            <v>     日常经济运行调节</v>
          </cell>
          <cell r="C43">
            <v>0</v>
          </cell>
          <cell r="D43">
            <v>0</v>
          </cell>
        </row>
        <row r="44">
          <cell r="A44" t="str">
            <v>2010406</v>
          </cell>
          <cell r="B44" t="str">
            <v>     社会事业发展规划</v>
          </cell>
          <cell r="C44">
            <v>0</v>
          </cell>
          <cell r="D44">
            <v>0</v>
          </cell>
        </row>
        <row r="45">
          <cell r="A45" t="str">
            <v>2010407</v>
          </cell>
          <cell r="B45" t="str">
            <v>     经济体制改革研究</v>
          </cell>
          <cell r="C45">
            <v>0</v>
          </cell>
          <cell r="D45">
            <v>0</v>
          </cell>
        </row>
        <row r="46">
          <cell r="A46" t="str">
            <v>2010408</v>
          </cell>
          <cell r="B46" t="str">
            <v>     物价管理</v>
          </cell>
          <cell r="C46">
            <v>0</v>
          </cell>
          <cell r="D46">
            <v>0</v>
          </cell>
        </row>
        <row r="47">
          <cell r="A47" t="str">
            <v>2010450</v>
          </cell>
          <cell r="B47" t="str">
            <v>     事业运行</v>
          </cell>
          <cell r="C47">
            <v>0</v>
          </cell>
          <cell r="D47">
            <v>0</v>
          </cell>
        </row>
        <row r="48">
          <cell r="A48" t="str">
            <v>2010499</v>
          </cell>
          <cell r="B48" t="str">
            <v>     其他发展与改革事务支出</v>
          </cell>
          <cell r="C48">
            <v>558.48</v>
          </cell>
          <cell r="D48">
            <v>2091.71</v>
          </cell>
        </row>
        <row r="49">
          <cell r="A49" t="str">
            <v>20105</v>
          </cell>
          <cell r="B49" t="str">
            <v>   统计信息事务</v>
          </cell>
          <cell r="C49">
            <v>346.17</v>
          </cell>
          <cell r="D49">
            <v>376.62</v>
          </cell>
        </row>
        <row r="50">
          <cell r="A50" t="str">
            <v>2010501</v>
          </cell>
          <cell r="B50" t="str">
            <v>     行政运行</v>
          </cell>
          <cell r="C50">
            <v>316.17</v>
          </cell>
          <cell r="D50">
            <v>351.62</v>
          </cell>
        </row>
        <row r="51">
          <cell r="A51" t="str">
            <v>2010502</v>
          </cell>
          <cell r="B51" t="str">
            <v>     一般行政管理事务</v>
          </cell>
          <cell r="C51">
            <v>0</v>
          </cell>
          <cell r="D51">
            <v>0</v>
          </cell>
        </row>
        <row r="52">
          <cell r="A52" t="str">
            <v>2010503</v>
          </cell>
          <cell r="B52" t="str">
            <v>     机关服务</v>
          </cell>
          <cell r="C52">
            <v>0</v>
          </cell>
          <cell r="D52">
            <v>0</v>
          </cell>
        </row>
        <row r="53">
          <cell r="A53" t="str">
            <v>2010504</v>
          </cell>
          <cell r="B53" t="str">
            <v>     信息事务</v>
          </cell>
          <cell r="C53">
            <v>0</v>
          </cell>
          <cell r="D53">
            <v>0</v>
          </cell>
        </row>
        <row r="54">
          <cell r="A54" t="str">
            <v>2010505</v>
          </cell>
          <cell r="B54" t="str">
            <v>     专项统计业务</v>
          </cell>
          <cell r="C54">
            <v>0</v>
          </cell>
          <cell r="D54">
            <v>25</v>
          </cell>
        </row>
        <row r="55">
          <cell r="A55" t="str">
            <v>2010506</v>
          </cell>
          <cell r="B55" t="str">
            <v>     统计管理</v>
          </cell>
          <cell r="C55">
            <v>0</v>
          </cell>
          <cell r="D55">
            <v>0</v>
          </cell>
        </row>
        <row r="56">
          <cell r="A56" t="str">
            <v>2010507</v>
          </cell>
          <cell r="B56" t="str">
            <v>     专项普查活动</v>
          </cell>
          <cell r="C56">
            <v>0</v>
          </cell>
          <cell r="D56">
            <v>0</v>
          </cell>
        </row>
        <row r="57">
          <cell r="A57" t="str">
            <v>2010508</v>
          </cell>
          <cell r="B57" t="str">
            <v>     统计抽样调查</v>
          </cell>
          <cell r="C57">
            <v>0</v>
          </cell>
          <cell r="D57">
            <v>0</v>
          </cell>
        </row>
        <row r="58">
          <cell r="A58" t="str">
            <v>2010550</v>
          </cell>
          <cell r="B58" t="str">
            <v>     事业运行</v>
          </cell>
          <cell r="C58">
            <v>0</v>
          </cell>
          <cell r="D58">
            <v>0</v>
          </cell>
        </row>
        <row r="59">
          <cell r="A59" t="str">
            <v>2010599</v>
          </cell>
          <cell r="B59" t="str">
            <v>     其他统计信息事务支出</v>
          </cell>
          <cell r="C59">
            <v>30</v>
          </cell>
          <cell r="D59">
            <v>0</v>
          </cell>
        </row>
        <row r="60">
          <cell r="A60" t="str">
            <v>20106</v>
          </cell>
          <cell r="B60" t="str">
            <v>   财政事务</v>
          </cell>
          <cell r="C60">
            <v>2048.61</v>
          </cell>
          <cell r="D60">
            <v>1909.14</v>
          </cell>
        </row>
        <row r="61">
          <cell r="A61" t="str">
            <v>2010601</v>
          </cell>
          <cell r="B61" t="str">
            <v>     行政运行</v>
          </cell>
          <cell r="C61">
            <v>1735.61</v>
          </cell>
          <cell r="D61">
            <v>1709.14</v>
          </cell>
        </row>
        <row r="62">
          <cell r="A62" t="str">
            <v>2010602</v>
          </cell>
          <cell r="B62" t="str">
            <v>     一般行政管理事务</v>
          </cell>
          <cell r="C62">
            <v>3</v>
          </cell>
          <cell r="D62" t="str">
            <v/>
          </cell>
        </row>
        <row r="63">
          <cell r="A63" t="str">
            <v>2010603</v>
          </cell>
          <cell r="B63" t="str">
            <v>     机关服务</v>
          </cell>
          <cell r="C63">
            <v>0</v>
          </cell>
          <cell r="D63" t="str">
            <v/>
          </cell>
        </row>
        <row r="64">
          <cell r="A64" t="str">
            <v>2010604</v>
          </cell>
          <cell r="B64" t="str">
            <v>     预算改革业务</v>
          </cell>
          <cell r="C64">
            <v>0</v>
          </cell>
          <cell r="D64">
            <v>0</v>
          </cell>
        </row>
        <row r="65">
          <cell r="A65" t="str">
            <v>2010605</v>
          </cell>
          <cell r="B65" t="str">
            <v>     财政国库业务</v>
          </cell>
          <cell r="C65">
            <v>0</v>
          </cell>
          <cell r="D65">
            <v>0</v>
          </cell>
        </row>
        <row r="66">
          <cell r="A66" t="str">
            <v>2010606</v>
          </cell>
          <cell r="B66" t="str">
            <v>     财政监察</v>
          </cell>
          <cell r="C66">
            <v>0</v>
          </cell>
          <cell r="D66" t="str">
            <v/>
          </cell>
        </row>
        <row r="67">
          <cell r="A67" t="str">
            <v>2010607</v>
          </cell>
          <cell r="B67" t="str">
            <v>     信息化建设</v>
          </cell>
          <cell r="C67">
            <v>200</v>
          </cell>
          <cell r="D67">
            <v>100</v>
          </cell>
        </row>
        <row r="68">
          <cell r="A68" t="str">
            <v>2010608</v>
          </cell>
          <cell r="B68" t="str">
            <v>     财政委托业务支出</v>
          </cell>
          <cell r="C68">
            <v>0</v>
          </cell>
          <cell r="D68">
            <v>0</v>
          </cell>
        </row>
        <row r="69">
          <cell r="A69" t="str">
            <v>2010650</v>
          </cell>
          <cell r="B69" t="str">
            <v>     事业运行</v>
          </cell>
          <cell r="C69">
            <v>0</v>
          </cell>
          <cell r="D69">
            <v>0</v>
          </cell>
        </row>
        <row r="70">
          <cell r="A70" t="str">
            <v>2010699</v>
          </cell>
          <cell r="B70" t="str">
            <v>     其他财政事务支出</v>
          </cell>
          <cell r="C70">
            <v>110</v>
          </cell>
          <cell r="D70">
            <v>100</v>
          </cell>
        </row>
        <row r="71">
          <cell r="A71" t="str">
            <v>20107</v>
          </cell>
          <cell r="B71" t="str">
            <v>   税收事务</v>
          </cell>
          <cell r="C71">
            <v>0</v>
          </cell>
          <cell r="D71">
            <v>0</v>
          </cell>
        </row>
        <row r="72">
          <cell r="A72" t="str">
            <v>2010701</v>
          </cell>
          <cell r="B72" t="str">
            <v>     行政运行</v>
          </cell>
          <cell r="C72">
            <v>0</v>
          </cell>
          <cell r="D72" t="str">
            <v/>
          </cell>
        </row>
        <row r="73">
          <cell r="A73" t="str">
            <v>2010702</v>
          </cell>
          <cell r="B73" t="str">
            <v>     一般行政管理事务</v>
          </cell>
          <cell r="C73">
            <v>0</v>
          </cell>
          <cell r="D73" t="str">
            <v/>
          </cell>
        </row>
        <row r="74">
          <cell r="A74" t="str">
            <v>2010703</v>
          </cell>
          <cell r="B74" t="str">
            <v>     机关服务</v>
          </cell>
          <cell r="C74">
            <v>0</v>
          </cell>
          <cell r="D74" t="str">
            <v/>
          </cell>
        </row>
        <row r="75">
          <cell r="A75" t="str">
            <v>2010704</v>
          </cell>
          <cell r="B75" t="str">
            <v>     税务办案</v>
          </cell>
          <cell r="C75">
            <v>0</v>
          </cell>
          <cell r="D75">
            <v>0</v>
          </cell>
        </row>
        <row r="76">
          <cell r="A76" t="str">
            <v>2010705</v>
          </cell>
          <cell r="B76" t="str">
            <v>     发票管理及税务登记</v>
          </cell>
          <cell r="C76">
            <v>0</v>
          </cell>
          <cell r="D76">
            <v>0</v>
          </cell>
        </row>
        <row r="77">
          <cell r="A77" t="str">
            <v>2010706</v>
          </cell>
          <cell r="B77" t="str">
            <v>     代扣代收代征税款手续费</v>
          </cell>
          <cell r="C77">
            <v>0</v>
          </cell>
          <cell r="D77">
            <v>0</v>
          </cell>
        </row>
        <row r="78">
          <cell r="A78" t="str">
            <v>2010707</v>
          </cell>
          <cell r="B78" t="str">
            <v>     税务宣传</v>
          </cell>
          <cell r="C78">
            <v>0</v>
          </cell>
          <cell r="D78">
            <v>0</v>
          </cell>
        </row>
        <row r="79">
          <cell r="A79" t="str">
            <v>2010708</v>
          </cell>
          <cell r="B79" t="str">
            <v>     协税护税</v>
          </cell>
          <cell r="C79">
            <v>0</v>
          </cell>
          <cell r="D79">
            <v>0</v>
          </cell>
        </row>
        <row r="80">
          <cell r="A80" t="str">
            <v>2010709</v>
          </cell>
          <cell r="B80" t="str">
            <v>     信息化建设</v>
          </cell>
          <cell r="C80">
            <v>0</v>
          </cell>
          <cell r="D80" t="str">
            <v/>
          </cell>
        </row>
        <row r="81">
          <cell r="A81">
            <v>2010710</v>
          </cell>
          <cell r="B81" t="str">
            <v>     税收业务</v>
          </cell>
          <cell r="C81">
            <v>0</v>
          </cell>
          <cell r="D81" t="str">
            <v/>
          </cell>
        </row>
        <row r="82">
          <cell r="A82" t="str">
            <v>2010750</v>
          </cell>
          <cell r="B82" t="str">
            <v>     事业运行</v>
          </cell>
          <cell r="C82">
            <v>0</v>
          </cell>
          <cell r="D82" t="str">
            <v/>
          </cell>
        </row>
        <row r="83">
          <cell r="A83" t="str">
            <v>2010799</v>
          </cell>
          <cell r="B83" t="str">
            <v>     其他税收事务支出</v>
          </cell>
          <cell r="C83">
            <v>0</v>
          </cell>
          <cell r="D83" t="str">
            <v/>
          </cell>
        </row>
        <row r="84">
          <cell r="A84" t="str">
            <v>20108</v>
          </cell>
          <cell r="B84" t="str">
            <v>   审计事务</v>
          </cell>
          <cell r="C84">
            <v>0</v>
          </cell>
          <cell r="D84">
            <v>0</v>
          </cell>
        </row>
        <row r="85">
          <cell r="A85" t="str">
            <v>2010801</v>
          </cell>
          <cell r="B85" t="str">
            <v>     行政运行</v>
          </cell>
          <cell r="C85">
            <v>0</v>
          </cell>
          <cell r="D85" t="str">
            <v/>
          </cell>
        </row>
        <row r="86">
          <cell r="A86" t="str">
            <v>2010802</v>
          </cell>
          <cell r="B86" t="str">
            <v>     一般行政管理事务</v>
          </cell>
          <cell r="C86">
            <v>0</v>
          </cell>
          <cell r="D86" t="str">
            <v/>
          </cell>
        </row>
        <row r="87">
          <cell r="A87" t="str">
            <v>2010803</v>
          </cell>
          <cell r="B87" t="str">
            <v>     机关服务</v>
          </cell>
          <cell r="C87">
            <v>0</v>
          </cell>
          <cell r="D87" t="str">
            <v/>
          </cell>
        </row>
        <row r="88">
          <cell r="A88" t="str">
            <v>2010804</v>
          </cell>
          <cell r="B88" t="str">
            <v>     审计业务</v>
          </cell>
          <cell r="C88">
            <v>0</v>
          </cell>
          <cell r="D88" t="str">
            <v/>
          </cell>
        </row>
        <row r="89">
          <cell r="A89" t="str">
            <v>2010805</v>
          </cell>
          <cell r="B89" t="str">
            <v>     审计管理</v>
          </cell>
          <cell r="C89">
            <v>0</v>
          </cell>
          <cell r="D89" t="str">
            <v/>
          </cell>
        </row>
        <row r="90">
          <cell r="A90" t="str">
            <v>2010806</v>
          </cell>
          <cell r="B90" t="str">
            <v>     信息化建设</v>
          </cell>
          <cell r="C90">
            <v>0</v>
          </cell>
          <cell r="D90" t="str">
            <v/>
          </cell>
        </row>
        <row r="91">
          <cell r="A91" t="str">
            <v>2010850</v>
          </cell>
          <cell r="B91" t="str">
            <v>     事业运行</v>
          </cell>
          <cell r="C91">
            <v>0</v>
          </cell>
          <cell r="D91" t="str">
            <v/>
          </cell>
        </row>
        <row r="92">
          <cell r="A92" t="str">
            <v>2010899</v>
          </cell>
          <cell r="B92" t="str">
            <v>     其他审计事务支出</v>
          </cell>
          <cell r="C92">
            <v>0</v>
          </cell>
          <cell r="D92" t="str">
            <v/>
          </cell>
        </row>
        <row r="93">
          <cell r="A93" t="str">
            <v>20109</v>
          </cell>
          <cell r="B93" t="str">
            <v>   海关事务</v>
          </cell>
          <cell r="C93">
            <v>0</v>
          </cell>
          <cell r="D93">
            <v>0</v>
          </cell>
        </row>
        <row r="94">
          <cell r="A94" t="str">
            <v>2010901</v>
          </cell>
          <cell r="B94" t="str">
            <v>     行政运行</v>
          </cell>
          <cell r="C94">
            <v>0</v>
          </cell>
          <cell r="D94" t="str">
            <v/>
          </cell>
        </row>
        <row r="95">
          <cell r="A95" t="str">
            <v>2010902</v>
          </cell>
          <cell r="B95" t="str">
            <v>     一般行政管理事务</v>
          </cell>
          <cell r="C95">
            <v>0</v>
          </cell>
          <cell r="D95" t="str">
            <v/>
          </cell>
        </row>
        <row r="96">
          <cell r="A96" t="str">
            <v>2010903</v>
          </cell>
          <cell r="B96" t="str">
            <v>     机关服务</v>
          </cell>
          <cell r="C96">
            <v>0</v>
          </cell>
          <cell r="D96" t="str">
            <v/>
          </cell>
        </row>
        <row r="97">
          <cell r="A97" t="str">
            <v>2010905</v>
          </cell>
          <cell r="B97" t="str">
            <v>     缉私办案</v>
          </cell>
          <cell r="C97">
            <v>0</v>
          </cell>
          <cell r="D97" t="str">
            <v/>
          </cell>
        </row>
        <row r="98">
          <cell r="A98" t="str">
            <v>2010907</v>
          </cell>
          <cell r="B98" t="str">
            <v>     口岸管理</v>
          </cell>
          <cell r="C98">
            <v>0</v>
          </cell>
          <cell r="D98" t="str">
            <v/>
          </cell>
        </row>
        <row r="99">
          <cell r="A99" t="str">
            <v>2010908</v>
          </cell>
          <cell r="B99" t="str">
            <v>     信息化建设</v>
          </cell>
          <cell r="C99">
            <v>0</v>
          </cell>
          <cell r="D99" t="str">
            <v/>
          </cell>
        </row>
        <row r="100">
          <cell r="A100" t="str">
            <v>2010909</v>
          </cell>
          <cell r="B100" t="str">
            <v>     海关关务</v>
          </cell>
          <cell r="C100">
            <v>0</v>
          </cell>
          <cell r="D100" t="str">
            <v/>
          </cell>
        </row>
        <row r="101">
          <cell r="A101" t="str">
            <v>2010910</v>
          </cell>
          <cell r="B101" t="str">
            <v>     关税征管</v>
          </cell>
          <cell r="C101">
            <v>0</v>
          </cell>
          <cell r="D101" t="str">
            <v/>
          </cell>
        </row>
        <row r="102">
          <cell r="A102" t="str">
            <v>2010911</v>
          </cell>
          <cell r="B102" t="str">
            <v>     海关监管</v>
          </cell>
          <cell r="C102">
            <v>0</v>
          </cell>
          <cell r="D102" t="str">
            <v/>
          </cell>
        </row>
        <row r="103">
          <cell r="A103" t="str">
            <v>2010912</v>
          </cell>
          <cell r="B103" t="str">
            <v>     检验检疫</v>
          </cell>
          <cell r="C103">
            <v>0</v>
          </cell>
          <cell r="D103" t="str">
            <v/>
          </cell>
        </row>
        <row r="104">
          <cell r="A104" t="str">
            <v>2010950</v>
          </cell>
          <cell r="B104" t="str">
            <v>     事业运行</v>
          </cell>
          <cell r="C104">
            <v>0</v>
          </cell>
          <cell r="D104" t="str">
            <v/>
          </cell>
        </row>
        <row r="105">
          <cell r="A105" t="str">
            <v>2010999</v>
          </cell>
          <cell r="B105" t="str">
            <v>     其他海关事务支出</v>
          </cell>
          <cell r="C105">
            <v>0</v>
          </cell>
          <cell r="D105" t="str">
            <v/>
          </cell>
        </row>
        <row r="106">
          <cell r="A106" t="str">
            <v>20110</v>
          </cell>
          <cell r="B106" t="str">
            <v>   人力资源事务</v>
          </cell>
          <cell r="C106">
            <v>0</v>
          </cell>
          <cell r="D106">
            <v>0</v>
          </cell>
        </row>
        <row r="107">
          <cell r="A107" t="str">
            <v>2011001</v>
          </cell>
          <cell r="B107" t="str">
            <v>     行政运行</v>
          </cell>
          <cell r="C107">
            <v>0</v>
          </cell>
          <cell r="D107">
            <v>0</v>
          </cell>
        </row>
        <row r="108">
          <cell r="A108" t="str">
            <v>2011002</v>
          </cell>
          <cell r="B108" t="str">
            <v>     一般行政管理事务</v>
          </cell>
          <cell r="C108">
            <v>0</v>
          </cell>
          <cell r="D108">
            <v>0</v>
          </cell>
        </row>
        <row r="109">
          <cell r="A109" t="str">
            <v>2011003</v>
          </cell>
          <cell r="B109" t="str">
            <v>     机关服务</v>
          </cell>
          <cell r="C109">
            <v>0</v>
          </cell>
          <cell r="D109">
            <v>0</v>
          </cell>
        </row>
        <row r="110">
          <cell r="A110" t="str">
            <v>2011004</v>
          </cell>
          <cell r="B110" t="str">
            <v>     政府特殊津贴</v>
          </cell>
          <cell r="C110">
            <v>0</v>
          </cell>
          <cell r="D110">
            <v>0</v>
          </cell>
        </row>
        <row r="111">
          <cell r="A111" t="str">
            <v>2011005</v>
          </cell>
          <cell r="B111" t="str">
            <v>     资助留学回国人员</v>
          </cell>
          <cell r="C111">
            <v>0</v>
          </cell>
          <cell r="D111">
            <v>0</v>
          </cell>
        </row>
        <row r="112">
          <cell r="A112" t="str">
            <v>2011007</v>
          </cell>
          <cell r="B112" t="str">
            <v>     博士后日常经费</v>
          </cell>
          <cell r="C112">
            <v>0</v>
          </cell>
          <cell r="D112">
            <v>0</v>
          </cell>
        </row>
        <row r="113">
          <cell r="A113" t="str">
            <v>2011008</v>
          </cell>
          <cell r="B113" t="str">
            <v>     引进人才费用</v>
          </cell>
          <cell r="C113">
            <v>0</v>
          </cell>
          <cell r="D113">
            <v>0</v>
          </cell>
        </row>
        <row r="114">
          <cell r="A114" t="str">
            <v>2011050</v>
          </cell>
          <cell r="B114" t="str">
            <v>     事业运行</v>
          </cell>
          <cell r="C114">
            <v>0</v>
          </cell>
          <cell r="D114">
            <v>0</v>
          </cell>
        </row>
        <row r="115">
          <cell r="A115" t="str">
            <v>2011099</v>
          </cell>
          <cell r="B115" t="str">
            <v>     其他人力资源事务支出</v>
          </cell>
          <cell r="C115">
            <v>0</v>
          </cell>
          <cell r="D115">
            <v>0</v>
          </cell>
        </row>
        <row r="116">
          <cell r="A116" t="str">
            <v>20111</v>
          </cell>
          <cell r="B116" t="str">
            <v>   纪检监察事务</v>
          </cell>
          <cell r="C116">
            <v>1664.22</v>
          </cell>
          <cell r="D116">
            <v>2142.36</v>
          </cell>
        </row>
        <row r="117">
          <cell r="A117" t="str">
            <v>2011101</v>
          </cell>
          <cell r="B117" t="str">
            <v>     行政运行</v>
          </cell>
          <cell r="C117">
            <v>1634.22</v>
          </cell>
          <cell r="D117">
            <v>1777.36</v>
          </cell>
        </row>
        <row r="118">
          <cell r="A118" t="str">
            <v>2011102</v>
          </cell>
          <cell r="B118" t="str">
            <v>     一般行政管理事务</v>
          </cell>
          <cell r="C118">
            <v>0</v>
          </cell>
          <cell r="D118">
            <v>0</v>
          </cell>
        </row>
        <row r="119">
          <cell r="A119" t="str">
            <v>2011103</v>
          </cell>
          <cell r="B119" t="str">
            <v>     机关服务</v>
          </cell>
          <cell r="C119">
            <v>0</v>
          </cell>
          <cell r="D119">
            <v>0</v>
          </cell>
        </row>
        <row r="120">
          <cell r="A120" t="str">
            <v>2011104</v>
          </cell>
          <cell r="B120" t="str">
            <v>     大案要案查处</v>
          </cell>
          <cell r="C120">
            <v>30</v>
          </cell>
          <cell r="D120">
            <v>0</v>
          </cell>
        </row>
        <row r="121">
          <cell r="A121" t="str">
            <v>2011105</v>
          </cell>
          <cell r="B121" t="str">
            <v>     派驻派出机构</v>
          </cell>
          <cell r="C121">
            <v>0</v>
          </cell>
          <cell r="D121" t="str">
            <v/>
          </cell>
        </row>
        <row r="122">
          <cell r="A122" t="str">
            <v>2011106</v>
          </cell>
          <cell r="B122" t="str">
            <v>     巡视工作</v>
          </cell>
          <cell r="C122">
            <v>0</v>
          </cell>
          <cell r="D122">
            <v>20</v>
          </cell>
        </row>
        <row r="123">
          <cell r="A123" t="str">
            <v>2011150</v>
          </cell>
          <cell r="B123" t="str">
            <v>     事业运行</v>
          </cell>
          <cell r="C123">
            <v>0</v>
          </cell>
          <cell r="D123">
            <v>0</v>
          </cell>
        </row>
        <row r="124">
          <cell r="A124" t="str">
            <v>2011199</v>
          </cell>
          <cell r="B124" t="str">
            <v>     其他纪检监察事务支出</v>
          </cell>
          <cell r="C124">
            <v>0</v>
          </cell>
          <cell r="D124">
            <v>345</v>
          </cell>
        </row>
        <row r="125">
          <cell r="A125" t="str">
            <v>20113</v>
          </cell>
          <cell r="B125" t="str">
            <v>   商贸事务</v>
          </cell>
          <cell r="C125">
            <v>687.56</v>
          </cell>
          <cell r="D125">
            <v>778.66</v>
          </cell>
        </row>
        <row r="126">
          <cell r="A126" t="str">
            <v>2011301</v>
          </cell>
          <cell r="B126" t="str">
            <v>     行政运行</v>
          </cell>
          <cell r="C126">
            <v>402.37</v>
          </cell>
          <cell r="D126">
            <v>414.76</v>
          </cell>
        </row>
        <row r="127">
          <cell r="A127" t="str">
            <v>2011302</v>
          </cell>
          <cell r="B127" t="str">
            <v>     一般行政管理事务</v>
          </cell>
          <cell r="C127">
            <v>110</v>
          </cell>
          <cell r="D127">
            <v>0</v>
          </cell>
        </row>
        <row r="128">
          <cell r="A128" t="str">
            <v>2011303</v>
          </cell>
          <cell r="B128" t="str">
            <v>     机关服务</v>
          </cell>
          <cell r="C128">
            <v>0</v>
          </cell>
          <cell r="D128">
            <v>0</v>
          </cell>
        </row>
        <row r="129">
          <cell r="A129" t="str">
            <v>2011304</v>
          </cell>
          <cell r="B129" t="str">
            <v>     对外贸易管理</v>
          </cell>
          <cell r="C129">
            <v>0</v>
          </cell>
          <cell r="D129" t="str">
            <v/>
          </cell>
        </row>
        <row r="130">
          <cell r="A130" t="str">
            <v>2011305</v>
          </cell>
          <cell r="B130" t="str">
            <v>     国际经济合作</v>
          </cell>
          <cell r="C130">
            <v>0</v>
          </cell>
          <cell r="D130" t="str">
            <v/>
          </cell>
        </row>
        <row r="131">
          <cell r="A131" t="str">
            <v>2011306</v>
          </cell>
          <cell r="B131" t="str">
            <v>     外资管理</v>
          </cell>
          <cell r="C131">
            <v>0</v>
          </cell>
          <cell r="D131" t="str">
            <v/>
          </cell>
        </row>
        <row r="132">
          <cell r="A132" t="str">
            <v>2011307</v>
          </cell>
          <cell r="B132" t="str">
            <v>     国内贸易管理</v>
          </cell>
          <cell r="C132">
            <v>0</v>
          </cell>
          <cell r="D132" t="str">
            <v/>
          </cell>
        </row>
        <row r="133">
          <cell r="A133" t="str">
            <v>2011308</v>
          </cell>
          <cell r="B133" t="str">
            <v>     招商引资</v>
          </cell>
          <cell r="C133">
            <v>0</v>
          </cell>
          <cell r="D133">
            <v>293.9</v>
          </cell>
        </row>
        <row r="134">
          <cell r="A134" t="str">
            <v>2011350</v>
          </cell>
          <cell r="B134" t="str">
            <v>     事业运行</v>
          </cell>
          <cell r="C134">
            <v>0</v>
          </cell>
          <cell r="D134">
            <v>0</v>
          </cell>
        </row>
        <row r="135">
          <cell r="A135" t="str">
            <v>2011399</v>
          </cell>
          <cell r="B135" t="str">
            <v>     其他商贸事务支出</v>
          </cell>
          <cell r="C135">
            <v>175.19</v>
          </cell>
          <cell r="D135">
            <v>70</v>
          </cell>
        </row>
        <row r="136">
          <cell r="A136" t="str">
            <v>20114</v>
          </cell>
          <cell r="B136" t="str">
            <v>   知识产权事务</v>
          </cell>
          <cell r="C136">
            <v>0</v>
          </cell>
          <cell r="D136">
            <v>0</v>
          </cell>
        </row>
        <row r="137">
          <cell r="A137" t="str">
            <v>2011401</v>
          </cell>
          <cell r="B137" t="str">
            <v>     行政运行</v>
          </cell>
          <cell r="C137">
            <v>0</v>
          </cell>
          <cell r="D137" t="str">
            <v/>
          </cell>
        </row>
        <row r="138">
          <cell r="A138" t="str">
            <v>2011402</v>
          </cell>
          <cell r="B138" t="str">
            <v>     一般行政管理事务</v>
          </cell>
          <cell r="C138">
            <v>0</v>
          </cell>
          <cell r="D138" t="str">
            <v/>
          </cell>
        </row>
        <row r="139">
          <cell r="A139" t="str">
            <v>2011403</v>
          </cell>
          <cell r="B139" t="str">
            <v>     机关服务</v>
          </cell>
          <cell r="C139">
            <v>0</v>
          </cell>
          <cell r="D139" t="str">
            <v/>
          </cell>
        </row>
        <row r="140">
          <cell r="A140" t="str">
            <v>2011404</v>
          </cell>
          <cell r="B140" t="str">
            <v>     专利审批</v>
          </cell>
          <cell r="C140">
            <v>0</v>
          </cell>
          <cell r="D140" t="str">
            <v/>
          </cell>
        </row>
        <row r="141">
          <cell r="A141" t="str">
            <v>2011405</v>
          </cell>
          <cell r="B141" t="str">
            <v>     产权战略与规划</v>
          </cell>
          <cell r="C141">
            <v>0</v>
          </cell>
          <cell r="D141" t="str">
            <v/>
          </cell>
        </row>
        <row r="142">
          <cell r="A142" t="str">
            <v>2011406</v>
          </cell>
          <cell r="B142" t="str">
            <v>     专利试点和产业化推进</v>
          </cell>
          <cell r="C142">
            <v>0</v>
          </cell>
          <cell r="D142" t="str">
            <v/>
          </cell>
        </row>
        <row r="143">
          <cell r="A143" t="str">
            <v>2011408</v>
          </cell>
          <cell r="B143" t="str">
            <v>     国际合作与交流</v>
          </cell>
          <cell r="C143">
            <v>0</v>
          </cell>
          <cell r="D143" t="str">
            <v/>
          </cell>
        </row>
        <row r="144">
          <cell r="A144" t="str">
            <v>2011409</v>
          </cell>
          <cell r="B144" t="str">
            <v>     知识产权宏观管理</v>
          </cell>
          <cell r="C144">
            <v>0</v>
          </cell>
          <cell r="D144" t="str">
            <v/>
          </cell>
        </row>
        <row r="145">
          <cell r="A145" t="str">
            <v>2011410</v>
          </cell>
          <cell r="B145" t="str">
            <v>     商标管理</v>
          </cell>
          <cell r="C145">
            <v>0</v>
          </cell>
          <cell r="D145" t="str">
            <v/>
          </cell>
        </row>
        <row r="146">
          <cell r="A146" t="str">
            <v>2011411</v>
          </cell>
          <cell r="B146" t="str">
            <v>     原产地地理标志管理</v>
          </cell>
          <cell r="C146">
            <v>0</v>
          </cell>
          <cell r="D146" t="str">
            <v/>
          </cell>
        </row>
        <row r="147">
          <cell r="A147" t="str">
            <v>2011450</v>
          </cell>
          <cell r="B147" t="str">
            <v>     事业运行</v>
          </cell>
          <cell r="C147">
            <v>0</v>
          </cell>
          <cell r="D147" t="str">
            <v/>
          </cell>
        </row>
        <row r="148">
          <cell r="A148" t="str">
            <v>2011499</v>
          </cell>
          <cell r="B148" t="str">
            <v>     其他知识产权事务支出</v>
          </cell>
          <cell r="C148">
            <v>0</v>
          </cell>
          <cell r="D148" t="str">
            <v/>
          </cell>
        </row>
        <row r="149">
          <cell r="A149" t="str">
            <v>20123</v>
          </cell>
          <cell r="B149" t="str">
            <v>   民族事务</v>
          </cell>
          <cell r="C149">
            <v>360.97</v>
          </cell>
          <cell r="D149">
            <v>435.77</v>
          </cell>
        </row>
        <row r="150">
          <cell r="A150" t="str">
            <v>2012301</v>
          </cell>
          <cell r="B150" t="str">
            <v>     行政运行</v>
          </cell>
          <cell r="C150">
            <v>124.17</v>
          </cell>
          <cell r="D150">
            <v>135.77</v>
          </cell>
        </row>
        <row r="151">
          <cell r="A151" t="str">
            <v>2012302</v>
          </cell>
          <cell r="B151" t="str">
            <v>     一般行政管理事务</v>
          </cell>
          <cell r="C151">
            <v>0</v>
          </cell>
          <cell r="D151">
            <v>0</v>
          </cell>
        </row>
        <row r="152">
          <cell r="A152" t="str">
            <v>2012303</v>
          </cell>
          <cell r="B152" t="str">
            <v>     机关服务</v>
          </cell>
          <cell r="C152">
            <v>0</v>
          </cell>
          <cell r="D152">
            <v>0</v>
          </cell>
        </row>
        <row r="153">
          <cell r="A153" t="str">
            <v>2012304</v>
          </cell>
          <cell r="B153" t="str">
            <v>     民族工作专项</v>
          </cell>
          <cell r="C153">
            <v>0</v>
          </cell>
          <cell r="D153">
            <v>0</v>
          </cell>
        </row>
        <row r="154">
          <cell r="A154" t="str">
            <v>2012350</v>
          </cell>
          <cell r="B154" t="str">
            <v>     事业运行</v>
          </cell>
          <cell r="C154">
            <v>0</v>
          </cell>
          <cell r="D154">
            <v>0</v>
          </cell>
        </row>
        <row r="155">
          <cell r="A155" t="str">
            <v>2012399</v>
          </cell>
          <cell r="B155" t="str">
            <v>     其他民族事务支出</v>
          </cell>
          <cell r="C155">
            <v>236.8</v>
          </cell>
          <cell r="D155">
            <v>300</v>
          </cell>
        </row>
        <row r="156">
          <cell r="A156" t="str">
            <v>20125</v>
          </cell>
          <cell r="B156" t="str">
            <v>   港澳台事务</v>
          </cell>
          <cell r="C156">
            <v>0</v>
          </cell>
          <cell r="D156">
            <v>0</v>
          </cell>
        </row>
        <row r="157">
          <cell r="A157" t="str">
            <v>2012501</v>
          </cell>
          <cell r="B157" t="str">
            <v>     行政运行</v>
          </cell>
          <cell r="C157">
            <v>0</v>
          </cell>
          <cell r="D157" t="str">
            <v/>
          </cell>
        </row>
        <row r="158">
          <cell r="A158" t="str">
            <v>2012502</v>
          </cell>
          <cell r="B158" t="str">
            <v>     一般行政管理事务</v>
          </cell>
          <cell r="C158">
            <v>0</v>
          </cell>
          <cell r="D158" t="str">
            <v/>
          </cell>
        </row>
        <row r="159">
          <cell r="A159" t="str">
            <v>2012503</v>
          </cell>
          <cell r="B159" t="str">
            <v>     机关服务</v>
          </cell>
          <cell r="C159">
            <v>0</v>
          </cell>
          <cell r="D159" t="str">
            <v/>
          </cell>
        </row>
        <row r="160">
          <cell r="A160" t="str">
            <v>2012504</v>
          </cell>
          <cell r="B160" t="str">
            <v>     港澳事务</v>
          </cell>
          <cell r="C160">
            <v>0</v>
          </cell>
          <cell r="D160" t="str">
            <v/>
          </cell>
        </row>
        <row r="161">
          <cell r="A161" t="str">
            <v>2012505</v>
          </cell>
          <cell r="B161" t="str">
            <v>     台湾事务</v>
          </cell>
          <cell r="C161">
            <v>0</v>
          </cell>
          <cell r="D161" t="str">
            <v/>
          </cell>
        </row>
        <row r="162">
          <cell r="A162" t="str">
            <v>2012550</v>
          </cell>
          <cell r="B162" t="str">
            <v>     事业运行</v>
          </cell>
          <cell r="C162">
            <v>0</v>
          </cell>
          <cell r="D162" t="str">
            <v/>
          </cell>
        </row>
        <row r="163">
          <cell r="A163" t="str">
            <v>2012599</v>
          </cell>
          <cell r="B163" t="str">
            <v>     其他港澳台事务支出</v>
          </cell>
          <cell r="C163">
            <v>0</v>
          </cell>
          <cell r="D163" t="str">
            <v/>
          </cell>
        </row>
        <row r="164">
          <cell r="A164" t="str">
            <v>20126</v>
          </cell>
          <cell r="B164" t="str">
            <v>   档案事务</v>
          </cell>
          <cell r="C164">
            <v>562.94</v>
          </cell>
          <cell r="D164">
            <v>43.31</v>
          </cell>
        </row>
        <row r="165">
          <cell r="A165" t="str">
            <v>2012601</v>
          </cell>
          <cell r="B165" t="str">
            <v>     行政运行</v>
          </cell>
          <cell r="C165">
            <v>16.17</v>
          </cell>
          <cell r="D165">
            <v>43.31</v>
          </cell>
        </row>
        <row r="166">
          <cell r="A166" t="str">
            <v>2012602</v>
          </cell>
          <cell r="B166" t="str">
            <v>     一般行政管理事务</v>
          </cell>
          <cell r="C166">
            <v>0</v>
          </cell>
          <cell r="D166">
            <v>0</v>
          </cell>
        </row>
        <row r="167">
          <cell r="A167" t="str">
            <v>2012603</v>
          </cell>
          <cell r="B167" t="str">
            <v>     机关服务</v>
          </cell>
          <cell r="C167">
            <v>0</v>
          </cell>
          <cell r="D167">
            <v>0</v>
          </cell>
        </row>
        <row r="168">
          <cell r="A168" t="str">
            <v>2012604</v>
          </cell>
          <cell r="B168" t="str">
            <v>     档案馆</v>
          </cell>
          <cell r="C168">
            <v>546.77</v>
          </cell>
          <cell r="D168">
            <v>0</v>
          </cell>
        </row>
        <row r="169">
          <cell r="A169" t="str">
            <v>2012699</v>
          </cell>
          <cell r="B169" t="str">
            <v>     其他档案事务支出</v>
          </cell>
          <cell r="C169">
            <v>0</v>
          </cell>
          <cell r="D169">
            <v>0</v>
          </cell>
        </row>
        <row r="170">
          <cell r="A170" t="str">
            <v>20128</v>
          </cell>
          <cell r="B170" t="str">
            <v>   民主党派及工商联事务</v>
          </cell>
          <cell r="C170">
            <v>94.16</v>
          </cell>
          <cell r="D170">
            <v>106.96</v>
          </cell>
        </row>
        <row r="171">
          <cell r="A171" t="str">
            <v>2012801</v>
          </cell>
          <cell r="B171" t="str">
            <v>     行政运行</v>
          </cell>
          <cell r="C171">
            <v>90.66</v>
          </cell>
          <cell r="D171">
            <v>106.96</v>
          </cell>
        </row>
        <row r="172">
          <cell r="A172" t="str">
            <v>2012802</v>
          </cell>
          <cell r="B172" t="str">
            <v>     一般行政管理事务</v>
          </cell>
          <cell r="C172">
            <v>0</v>
          </cell>
          <cell r="D172" t="str">
            <v/>
          </cell>
        </row>
        <row r="173">
          <cell r="A173" t="str">
            <v>2012803</v>
          </cell>
          <cell r="B173" t="str">
            <v>     机关服务</v>
          </cell>
          <cell r="C173">
            <v>0</v>
          </cell>
          <cell r="D173" t="str">
            <v/>
          </cell>
        </row>
        <row r="174">
          <cell r="A174" t="str">
            <v>2012804</v>
          </cell>
          <cell r="B174" t="str">
            <v>     参政议政</v>
          </cell>
          <cell r="C174">
            <v>0</v>
          </cell>
          <cell r="D174" t="str">
            <v/>
          </cell>
        </row>
        <row r="175">
          <cell r="A175" t="str">
            <v>2012850</v>
          </cell>
          <cell r="B175" t="str">
            <v>     事业运行</v>
          </cell>
          <cell r="C175">
            <v>0</v>
          </cell>
          <cell r="D175">
            <v>0</v>
          </cell>
        </row>
        <row r="176">
          <cell r="A176" t="str">
            <v>2012899</v>
          </cell>
          <cell r="B176" t="str">
            <v>     其他民主党派及工商联事务支出</v>
          </cell>
          <cell r="C176">
            <v>3.5</v>
          </cell>
          <cell r="D176">
            <v>0</v>
          </cell>
        </row>
        <row r="177">
          <cell r="A177" t="str">
            <v>20129</v>
          </cell>
          <cell r="B177" t="str">
            <v>   群众团体事务</v>
          </cell>
          <cell r="C177">
            <v>648.8</v>
          </cell>
          <cell r="D177">
            <v>678.83</v>
          </cell>
        </row>
        <row r="178">
          <cell r="A178" t="str">
            <v>2012901</v>
          </cell>
          <cell r="B178" t="str">
            <v>     行政运行</v>
          </cell>
          <cell r="C178">
            <v>513.62</v>
          </cell>
          <cell r="D178">
            <v>563.73</v>
          </cell>
        </row>
        <row r="179">
          <cell r="A179" t="str">
            <v>2012902</v>
          </cell>
          <cell r="B179" t="str">
            <v>     一般行政管理事务</v>
          </cell>
          <cell r="C179">
            <v>0</v>
          </cell>
          <cell r="D179" t="str">
            <v/>
          </cell>
        </row>
        <row r="180">
          <cell r="A180" t="str">
            <v>2012903</v>
          </cell>
          <cell r="B180" t="str">
            <v>     机关服务</v>
          </cell>
          <cell r="C180">
            <v>0</v>
          </cell>
          <cell r="D180" t="str">
            <v/>
          </cell>
        </row>
        <row r="181">
          <cell r="A181">
            <v>2012906</v>
          </cell>
          <cell r="B181" t="str">
            <v>     工会事务</v>
          </cell>
          <cell r="C181">
            <v>0</v>
          </cell>
          <cell r="D181">
            <v>0</v>
          </cell>
        </row>
        <row r="182">
          <cell r="A182" t="str">
            <v>2012950</v>
          </cell>
          <cell r="B182" t="str">
            <v>     事业运行</v>
          </cell>
          <cell r="C182">
            <v>0</v>
          </cell>
          <cell r="D182">
            <v>0</v>
          </cell>
        </row>
        <row r="183">
          <cell r="A183" t="str">
            <v>2012999</v>
          </cell>
          <cell r="B183" t="str">
            <v>     其他群众团体事务支出</v>
          </cell>
          <cell r="C183">
            <v>135.18</v>
          </cell>
          <cell r="D183">
            <v>115.1</v>
          </cell>
        </row>
        <row r="184">
          <cell r="A184" t="str">
            <v>20131</v>
          </cell>
          <cell r="B184" t="str">
            <v>   党委办公厅（室）及相关机构事务</v>
          </cell>
          <cell r="C184">
            <v>2205.53</v>
          </cell>
          <cell r="D184">
            <v>3166.83</v>
          </cell>
        </row>
        <row r="185">
          <cell r="A185" t="str">
            <v>2013101</v>
          </cell>
          <cell r="B185" t="str">
            <v>     行政运行</v>
          </cell>
          <cell r="C185">
            <v>1536.57</v>
          </cell>
          <cell r="D185">
            <v>1896.23</v>
          </cell>
        </row>
        <row r="186">
          <cell r="A186" t="str">
            <v>2013102</v>
          </cell>
          <cell r="B186" t="str">
            <v>     一般行政管理事务</v>
          </cell>
          <cell r="C186">
            <v>0</v>
          </cell>
          <cell r="D186" t="str">
            <v/>
          </cell>
        </row>
        <row r="187">
          <cell r="A187" t="str">
            <v>2013103</v>
          </cell>
          <cell r="B187" t="str">
            <v>     机关服务</v>
          </cell>
          <cell r="C187">
            <v>0</v>
          </cell>
          <cell r="D187" t="str">
            <v/>
          </cell>
        </row>
        <row r="188">
          <cell r="A188" t="str">
            <v>2013105</v>
          </cell>
          <cell r="B188" t="str">
            <v>     专项业务</v>
          </cell>
          <cell r="C188">
            <v>0</v>
          </cell>
          <cell r="D188">
            <v>0</v>
          </cell>
        </row>
        <row r="189">
          <cell r="A189" t="str">
            <v>2013150</v>
          </cell>
          <cell r="B189" t="str">
            <v>     事业运行</v>
          </cell>
          <cell r="C189">
            <v>0</v>
          </cell>
          <cell r="D189">
            <v>0</v>
          </cell>
        </row>
        <row r="190">
          <cell r="A190" t="str">
            <v>2013199</v>
          </cell>
          <cell r="B190" t="str">
            <v>     其他党委办公厅（室）及相关机构事务支出</v>
          </cell>
          <cell r="C190">
            <v>668.96</v>
          </cell>
          <cell r="D190">
            <v>1270.6</v>
          </cell>
        </row>
        <row r="191">
          <cell r="A191" t="str">
            <v>20132</v>
          </cell>
          <cell r="B191" t="str">
            <v>   组织事务</v>
          </cell>
          <cell r="C191">
            <v>965.05</v>
          </cell>
          <cell r="D191">
            <v>822.65</v>
          </cell>
        </row>
        <row r="192">
          <cell r="A192" t="str">
            <v>2013201</v>
          </cell>
          <cell r="B192" t="str">
            <v>     行政运行</v>
          </cell>
          <cell r="C192">
            <v>484.09</v>
          </cell>
          <cell r="D192">
            <v>546.65</v>
          </cell>
        </row>
        <row r="193">
          <cell r="A193" t="str">
            <v>2013202</v>
          </cell>
          <cell r="B193" t="str">
            <v>     一般行政管理事务</v>
          </cell>
          <cell r="C193">
            <v>199.19</v>
          </cell>
          <cell r="D193">
            <v>276</v>
          </cell>
        </row>
        <row r="194">
          <cell r="A194" t="str">
            <v>2013203</v>
          </cell>
          <cell r="B194" t="str">
            <v>     机关服务</v>
          </cell>
          <cell r="C194">
            <v>0</v>
          </cell>
          <cell r="D194" t="str">
            <v/>
          </cell>
        </row>
        <row r="195">
          <cell r="A195" t="str">
            <v>2013204</v>
          </cell>
          <cell r="B195" t="str">
            <v>     公务员事务</v>
          </cell>
          <cell r="C195">
            <v>0</v>
          </cell>
          <cell r="D195">
            <v>0</v>
          </cell>
        </row>
        <row r="196">
          <cell r="A196" t="str">
            <v>2013250</v>
          </cell>
          <cell r="B196" t="str">
            <v>     事业运行</v>
          </cell>
          <cell r="C196">
            <v>0</v>
          </cell>
          <cell r="D196">
            <v>0</v>
          </cell>
        </row>
        <row r="197">
          <cell r="A197" t="str">
            <v>2013299</v>
          </cell>
          <cell r="B197" t="str">
            <v>     其他组织事务支出</v>
          </cell>
          <cell r="C197">
            <v>281.77</v>
          </cell>
          <cell r="D197">
            <v>0</v>
          </cell>
        </row>
        <row r="198">
          <cell r="A198" t="str">
            <v>20133</v>
          </cell>
          <cell r="B198" t="str">
            <v>   宣传事务</v>
          </cell>
          <cell r="C198">
            <v>681.82</v>
          </cell>
          <cell r="D198">
            <v>241.95</v>
          </cell>
        </row>
        <row r="199">
          <cell r="A199" t="str">
            <v>2013301</v>
          </cell>
          <cell r="B199" t="str">
            <v>     行政运行</v>
          </cell>
          <cell r="C199">
            <v>238.65</v>
          </cell>
          <cell r="D199">
            <v>241.95</v>
          </cell>
        </row>
        <row r="200">
          <cell r="A200" t="str">
            <v>2013302</v>
          </cell>
          <cell r="B200" t="str">
            <v>     一般行政管理事务</v>
          </cell>
          <cell r="C200">
            <v>0</v>
          </cell>
          <cell r="D200">
            <v>0</v>
          </cell>
        </row>
        <row r="201">
          <cell r="A201" t="str">
            <v>2013303</v>
          </cell>
          <cell r="B201" t="str">
            <v>     机关服务</v>
          </cell>
          <cell r="C201">
            <v>0</v>
          </cell>
          <cell r="D201" t="str">
            <v/>
          </cell>
        </row>
        <row r="202">
          <cell r="A202" t="str">
            <v>2013304</v>
          </cell>
          <cell r="B202" t="str">
            <v>     宣传管理</v>
          </cell>
          <cell r="C202">
            <v>0</v>
          </cell>
          <cell r="D202" t="str">
            <v/>
          </cell>
        </row>
        <row r="203">
          <cell r="A203" t="str">
            <v>2013350</v>
          </cell>
          <cell r="B203" t="str">
            <v>     事业运行</v>
          </cell>
          <cell r="C203">
            <v>0</v>
          </cell>
          <cell r="D203">
            <v>0</v>
          </cell>
        </row>
        <row r="204">
          <cell r="A204" t="str">
            <v>2013399</v>
          </cell>
          <cell r="B204" t="str">
            <v>     其他宣传事务支出</v>
          </cell>
          <cell r="C204">
            <v>443.17</v>
          </cell>
          <cell r="D204">
            <v>0</v>
          </cell>
        </row>
        <row r="205">
          <cell r="A205" t="str">
            <v>20134</v>
          </cell>
          <cell r="B205" t="str">
            <v>   统战事务</v>
          </cell>
          <cell r="C205">
            <v>580.13</v>
          </cell>
          <cell r="D205">
            <v>159.23</v>
          </cell>
        </row>
        <row r="206">
          <cell r="A206" t="str">
            <v>2013401</v>
          </cell>
          <cell r="B206" t="str">
            <v>     行政运行</v>
          </cell>
          <cell r="C206">
            <v>118.33</v>
          </cell>
          <cell r="D206">
            <v>139.23</v>
          </cell>
        </row>
        <row r="207">
          <cell r="A207" t="str">
            <v>2013402</v>
          </cell>
          <cell r="B207" t="str">
            <v>     一般行政管理事务</v>
          </cell>
          <cell r="C207">
            <v>0</v>
          </cell>
          <cell r="D207">
            <v>0</v>
          </cell>
        </row>
        <row r="208">
          <cell r="A208" t="str">
            <v>2013403</v>
          </cell>
          <cell r="B208" t="str">
            <v>     机关服务</v>
          </cell>
          <cell r="C208">
            <v>0</v>
          </cell>
          <cell r="D208" t="str">
            <v/>
          </cell>
        </row>
        <row r="209">
          <cell r="A209" t="str">
            <v>2013404</v>
          </cell>
          <cell r="B209" t="str">
            <v>     宗教事务</v>
          </cell>
          <cell r="C209">
            <v>430.1</v>
          </cell>
          <cell r="D209">
            <v>0</v>
          </cell>
        </row>
        <row r="210">
          <cell r="A210" t="str">
            <v>2013405</v>
          </cell>
          <cell r="B210" t="str">
            <v>     华侨事务</v>
          </cell>
          <cell r="C210">
            <v>1</v>
          </cell>
          <cell r="D210">
            <v>0</v>
          </cell>
        </row>
        <row r="211">
          <cell r="A211" t="str">
            <v>2013450</v>
          </cell>
          <cell r="B211" t="str">
            <v>     事业运行</v>
          </cell>
          <cell r="C211">
            <v>0</v>
          </cell>
          <cell r="D211">
            <v>0</v>
          </cell>
        </row>
        <row r="212">
          <cell r="A212" t="str">
            <v>2013499</v>
          </cell>
          <cell r="B212" t="str">
            <v>     其他统战事务支出</v>
          </cell>
          <cell r="C212">
            <v>30.7</v>
          </cell>
          <cell r="D212">
            <v>20</v>
          </cell>
        </row>
        <row r="213">
          <cell r="A213" t="str">
            <v>20135</v>
          </cell>
          <cell r="B213" t="str">
            <v>   对外联络事务</v>
          </cell>
          <cell r="C213">
            <v>0</v>
          </cell>
          <cell r="D213">
            <v>0</v>
          </cell>
        </row>
        <row r="214">
          <cell r="A214" t="str">
            <v>2013501</v>
          </cell>
          <cell r="B214" t="str">
            <v>     行政运行</v>
          </cell>
          <cell r="C214">
            <v>0</v>
          </cell>
          <cell r="D214" t="str">
            <v/>
          </cell>
        </row>
        <row r="215">
          <cell r="A215" t="str">
            <v>2013502</v>
          </cell>
          <cell r="B215" t="str">
            <v>     一般行政管理事务</v>
          </cell>
          <cell r="C215">
            <v>0</v>
          </cell>
          <cell r="D215" t="str">
            <v/>
          </cell>
        </row>
        <row r="216">
          <cell r="A216" t="str">
            <v>2013503</v>
          </cell>
          <cell r="B216" t="str">
            <v>     机关服务</v>
          </cell>
          <cell r="C216">
            <v>0</v>
          </cell>
          <cell r="D216" t="str">
            <v/>
          </cell>
        </row>
        <row r="217">
          <cell r="A217" t="str">
            <v>2013550</v>
          </cell>
          <cell r="B217" t="str">
            <v>     事业运行</v>
          </cell>
          <cell r="C217">
            <v>0</v>
          </cell>
          <cell r="D217" t="str">
            <v/>
          </cell>
        </row>
        <row r="218">
          <cell r="A218" t="str">
            <v>2013599</v>
          </cell>
          <cell r="B218" t="str">
            <v>     其他对外联络事务支出</v>
          </cell>
          <cell r="C218">
            <v>0</v>
          </cell>
          <cell r="D218" t="str">
            <v/>
          </cell>
        </row>
        <row r="219">
          <cell r="A219" t="str">
            <v>20136</v>
          </cell>
          <cell r="B219" t="str">
            <v>   其他共产党事务支出</v>
          </cell>
          <cell r="C219">
            <v>3</v>
          </cell>
          <cell r="D219">
            <v>8</v>
          </cell>
        </row>
        <row r="220">
          <cell r="A220" t="str">
            <v>2013601</v>
          </cell>
          <cell r="B220" t="str">
            <v>     行政运行</v>
          </cell>
          <cell r="C220">
            <v>0</v>
          </cell>
          <cell r="D220" t="str">
            <v/>
          </cell>
        </row>
        <row r="221">
          <cell r="A221" t="str">
            <v>2013602</v>
          </cell>
          <cell r="B221" t="str">
            <v>     一般行政管理事务</v>
          </cell>
          <cell r="C221">
            <v>0</v>
          </cell>
          <cell r="D221" t="str">
            <v/>
          </cell>
        </row>
        <row r="222">
          <cell r="A222" t="str">
            <v>2013603</v>
          </cell>
          <cell r="B222" t="str">
            <v>     机关服务</v>
          </cell>
          <cell r="C222">
            <v>0</v>
          </cell>
          <cell r="D222" t="str">
            <v/>
          </cell>
        </row>
        <row r="223">
          <cell r="A223" t="str">
            <v>2013650</v>
          </cell>
          <cell r="B223" t="str">
            <v>     事业运行</v>
          </cell>
          <cell r="C223">
            <v>0</v>
          </cell>
          <cell r="D223" t="str">
            <v/>
          </cell>
        </row>
        <row r="224">
          <cell r="A224" t="str">
            <v>2013699</v>
          </cell>
          <cell r="B224" t="str">
            <v>     其他共产党事务支出</v>
          </cell>
          <cell r="C224">
            <v>3</v>
          </cell>
          <cell r="D224">
            <v>8</v>
          </cell>
        </row>
        <row r="225">
          <cell r="A225" t="str">
            <v>20137</v>
          </cell>
          <cell r="B225" t="str">
            <v>   网信事务</v>
          </cell>
          <cell r="C225">
            <v>0</v>
          </cell>
          <cell r="D225">
            <v>0</v>
          </cell>
        </row>
        <row r="226">
          <cell r="A226" t="str">
            <v>2013701</v>
          </cell>
          <cell r="B226" t="str">
            <v>     行政运行</v>
          </cell>
          <cell r="C226">
            <v>0</v>
          </cell>
          <cell r="D226" t="str">
            <v/>
          </cell>
        </row>
        <row r="227">
          <cell r="A227" t="str">
            <v>2013702</v>
          </cell>
          <cell r="B227" t="str">
            <v>     一般行政管理事务</v>
          </cell>
          <cell r="C227">
            <v>0</v>
          </cell>
          <cell r="D227" t="str">
            <v/>
          </cell>
        </row>
        <row r="228">
          <cell r="A228" t="str">
            <v>2013703</v>
          </cell>
          <cell r="B228" t="str">
            <v>     机关服务</v>
          </cell>
          <cell r="C228">
            <v>0</v>
          </cell>
          <cell r="D228" t="str">
            <v/>
          </cell>
        </row>
        <row r="229">
          <cell r="A229" t="str">
            <v>2013704</v>
          </cell>
          <cell r="B229" t="str">
            <v>     信息安全事务</v>
          </cell>
          <cell r="C229">
            <v>0</v>
          </cell>
          <cell r="D229" t="str">
            <v/>
          </cell>
        </row>
        <row r="230">
          <cell r="A230" t="str">
            <v>2013750</v>
          </cell>
          <cell r="B230" t="str">
            <v>     事业运行</v>
          </cell>
          <cell r="C230">
            <v>0</v>
          </cell>
          <cell r="D230" t="str">
            <v/>
          </cell>
        </row>
        <row r="231">
          <cell r="A231" t="str">
            <v>2013799</v>
          </cell>
          <cell r="B231" t="str">
            <v>     其他网信事务支出</v>
          </cell>
          <cell r="C231">
            <v>0</v>
          </cell>
          <cell r="D231" t="str">
            <v/>
          </cell>
        </row>
        <row r="232">
          <cell r="A232" t="str">
            <v>20138</v>
          </cell>
          <cell r="B232" t="str">
            <v>   市场监督管理事务</v>
          </cell>
          <cell r="C232">
            <v>1673.5</v>
          </cell>
          <cell r="D232">
            <v>1687.51</v>
          </cell>
        </row>
        <row r="233">
          <cell r="A233" t="str">
            <v>2013801</v>
          </cell>
          <cell r="B233" t="str">
            <v>     行政运行</v>
          </cell>
          <cell r="C233">
            <v>1263.94</v>
          </cell>
          <cell r="D233">
            <v>1333.72</v>
          </cell>
        </row>
        <row r="234">
          <cell r="A234" t="str">
            <v>2013802</v>
          </cell>
          <cell r="B234" t="str">
            <v>     一般行政管理事务</v>
          </cell>
          <cell r="C234">
            <v>0</v>
          </cell>
          <cell r="D234" t="str">
            <v/>
          </cell>
        </row>
        <row r="235">
          <cell r="A235" t="str">
            <v>2013803</v>
          </cell>
          <cell r="B235" t="str">
            <v>     机关服务</v>
          </cell>
          <cell r="C235">
            <v>0</v>
          </cell>
          <cell r="D235" t="str">
            <v/>
          </cell>
        </row>
        <row r="236">
          <cell r="A236" t="str">
            <v>2013804</v>
          </cell>
          <cell r="B236" t="str">
            <v>     市场主体管理</v>
          </cell>
          <cell r="C236">
            <v>0</v>
          </cell>
          <cell r="D236">
            <v>0</v>
          </cell>
        </row>
        <row r="237">
          <cell r="A237" t="str">
            <v>2013805</v>
          </cell>
          <cell r="B237" t="str">
            <v>     市场秩序执法</v>
          </cell>
          <cell r="C237">
            <v>0</v>
          </cell>
          <cell r="D237">
            <v>0</v>
          </cell>
        </row>
        <row r="238">
          <cell r="A238" t="str">
            <v>2013808</v>
          </cell>
          <cell r="B238" t="str">
            <v>     信息化建设</v>
          </cell>
          <cell r="C238">
            <v>0</v>
          </cell>
          <cell r="D238">
            <v>0</v>
          </cell>
        </row>
        <row r="239">
          <cell r="A239" t="str">
            <v>2013810</v>
          </cell>
          <cell r="B239" t="str">
            <v>     质量基础</v>
          </cell>
          <cell r="C239">
            <v>0</v>
          </cell>
          <cell r="D239">
            <v>0</v>
          </cell>
        </row>
        <row r="240">
          <cell r="A240" t="str">
            <v>2013812</v>
          </cell>
          <cell r="B240" t="str">
            <v>     药品事务</v>
          </cell>
          <cell r="C240">
            <v>0</v>
          </cell>
          <cell r="D240">
            <v>0</v>
          </cell>
        </row>
        <row r="241">
          <cell r="A241" t="str">
            <v>2013813</v>
          </cell>
          <cell r="B241" t="str">
            <v>     医疗器械事务</v>
          </cell>
          <cell r="C241">
            <v>0</v>
          </cell>
          <cell r="D241">
            <v>0</v>
          </cell>
        </row>
        <row r="242">
          <cell r="A242" t="str">
            <v>2013814</v>
          </cell>
          <cell r="B242" t="str">
            <v>     化妆品事务</v>
          </cell>
          <cell r="C242">
            <v>0</v>
          </cell>
          <cell r="D242" t="str">
            <v/>
          </cell>
        </row>
        <row r="243">
          <cell r="A243" t="str">
            <v>2013815</v>
          </cell>
          <cell r="B243" t="str">
            <v>     质量安全监管</v>
          </cell>
          <cell r="C243">
            <v>0</v>
          </cell>
          <cell r="D243" t="str">
            <v/>
          </cell>
        </row>
        <row r="244">
          <cell r="A244" t="str">
            <v>2013816</v>
          </cell>
          <cell r="B244" t="str">
            <v>     食品安全监管</v>
          </cell>
          <cell r="C244">
            <v>93</v>
          </cell>
          <cell r="D244" t="str">
            <v/>
          </cell>
        </row>
        <row r="245">
          <cell r="A245" t="str">
            <v>2013850</v>
          </cell>
          <cell r="B245" t="str">
            <v>     事业运行</v>
          </cell>
          <cell r="C245">
            <v>181.08</v>
          </cell>
          <cell r="D245">
            <v>180.84</v>
          </cell>
        </row>
        <row r="246">
          <cell r="A246" t="str">
            <v>2013899</v>
          </cell>
          <cell r="B246" t="str">
            <v>     其他市场监督管理事务</v>
          </cell>
          <cell r="C246">
            <v>135.48</v>
          </cell>
          <cell r="D246">
            <v>172.95</v>
          </cell>
        </row>
        <row r="247">
          <cell r="A247" t="str">
            <v>20199</v>
          </cell>
          <cell r="B247" t="str">
            <v>   其他一般公共服务支出</v>
          </cell>
          <cell r="C247">
            <v>6495.45</v>
          </cell>
          <cell r="D247">
            <v>9309.32</v>
          </cell>
        </row>
        <row r="248">
          <cell r="A248" t="str">
            <v>2019901</v>
          </cell>
          <cell r="B248" t="str">
            <v>     国家赔偿费用支出</v>
          </cell>
          <cell r="C248">
            <v>0</v>
          </cell>
          <cell r="D248" t="str">
            <v/>
          </cell>
        </row>
        <row r="249">
          <cell r="A249" t="str">
            <v>2019999</v>
          </cell>
          <cell r="B249" t="str">
            <v>     其他一般公共服务支出</v>
          </cell>
          <cell r="C249">
            <v>6495.45</v>
          </cell>
          <cell r="D249">
            <v>9309.32</v>
          </cell>
        </row>
        <row r="250">
          <cell r="A250" t="str">
            <v>202</v>
          </cell>
          <cell r="B250" t="str">
            <v>外交支出</v>
          </cell>
          <cell r="C250">
            <v>0</v>
          </cell>
          <cell r="D250">
            <v>0</v>
          </cell>
        </row>
        <row r="251">
          <cell r="A251" t="str">
            <v>20205</v>
          </cell>
          <cell r="B251" t="str">
            <v>   对外合作与交流</v>
          </cell>
          <cell r="C251">
            <v>0</v>
          </cell>
          <cell r="D251">
            <v>0</v>
          </cell>
        </row>
        <row r="252">
          <cell r="A252" t="str">
            <v>20299</v>
          </cell>
          <cell r="B252" t="str">
            <v>   其他外交支出</v>
          </cell>
          <cell r="C252">
            <v>0</v>
          </cell>
          <cell r="D252">
            <v>0</v>
          </cell>
        </row>
        <row r="253">
          <cell r="A253" t="str">
            <v>203</v>
          </cell>
          <cell r="B253" t="str">
            <v>国防支出</v>
          </cell>
          <cell r="C253">
            <v>324.93</v>
          </cell>
          <cell r="D253">
            <v>202.69</v>
          </cell>
        </row>
        <row r="254">
          <cell r="A254" t="str">
            <v>20301</v>
          </cell>
          <cell r="B254" t="str">
            <v>   现役部队</v>
          </cell>
          <cell r="C254">
            <v>0</v>
          </cell>
          <cell r="D254" t="str">
            <v/>
          </cell>
        </row>
        <row r="255">
          <cell r="A255" t="str">
            <v>2030101</v>
          </cell>
          <cell r="B255" t="str">
            <v>     现役部队</v>
          </cell>
          <cell r="C255">
            <v>0</v>
          </cell>
          <cell r="D255" t="str">
            <v/>
          </cell>
        </row>
        <row r="256">
          <cell r="A256" t="str">
            <v>20304</v>
          </cell>
          <cell r="B256" t="str">
            <v>   国防科研事业</v>
          </cell>
          <cell r="C256">
            <v>0</v>
          </cell>
          <cell r="D256" t="str">
            <v/>
          </cell>
        </row>
        <row r="257">
          <cell r="A257" t="str">
            <v>2030401</v>
          </cell>
          <cell r="B257" t="str">
            <v>     国防科研事业</v>
          </cell>
          <cell r="C257">
            <v>0</v>
          </cell>
          <cell r="D257" t="str">
            <v/>
          </cell>
        </row>
        <row r="258">
          <cell r="A258" t="str">
            <v>20305</v>
          </cell>
          <cell r="B258" t="str">
            <v>   专项工程</v>
          </cell>
          <cell r="C258">
            <v>0</v>
          </cell>
          <cell r="D258" t="str">
            <v/>
          </cell>
        </row>
        <row r="259">
          <cell r="A259" t="str">
            <v>2030501</v>
          </cell>
          <cell r="B259" t="str">
            <v>     专项工程</v>
          </cell>
          <cell r="C259">
            <v>0</v>
          </cell>
          <cell r="D259" t="str">
            <v/>
          </cell>
        </row>
        <row r="260">
          <cell r="A260" t="str">
            <v>20306</v>
          </cell>
          <cell r="B260" t="str">
            <v>   国防动员</v>
          </cell>
          <cell r="C260">
            <v>321.93</v>
          </cell>
          <cell r="D260">
            <v>199.69</v>
          </cell>
        </row>
        <row r="261">
          <cell r="A261" t="str">
            <v>2030601</v>
          </cell>
          <cell r="B261" t="str">
            <v>     兵役征集</v>
          </cell>
          <cell r="C261">
            <v>55.9</v>
          </cell>
          <cell r="D261">
            <v>49</v>
          </cell>
        </row>
        <row r="262">
          <cell r="A262" t="str">
            <v>2030602</v>
          </cell>
          <cell r="B262" t="str">
            <v>     经济动员</v>
          </cell>
          <cell r="C262">
            <v>0</v>
          </cell>
          <cell r="D262" t="str">
            <v/>
          </cell>
        </row>
        <row r="263">
          <cell r="A263" t="str">
            <v>2030603</v>
          </cell>
          <cell r="B263" t="str">
            <v>     人民防空</v>
          </cell>
          <cell r="C263">
            <v>0</v>
          </cell>
          <cell r="D263" t="str">
            <v/>
          </cell>
        </row>
        <row r="264">
          <cell r="A264" t="str">
            <v>2030604</v>
          </cell>
          <cell r="B264" t="str">
            <v>     交通战备</v>
          </cell>
          <cell r="C264">
            <v>0</v>
          </cell>
          <cell r="D264" t="str">
            <v/>
          </cell>
        </row>
        <row r="265">
          <cell r="A265" t="str">
            <v>2030605</v>
          </cell>
          <cell r="B265" t="str">
            <v>     国防教育</v>
          </cell>
          <cell r="C265">
            <v>9.5</v>
          </cell>
          <cell r="D265">
            <v>0</v>
          </cell>
        </row>
        <row r="266">
          <cell r="A266" t="str">
            <v>2030606</v>
          </cell>
          <cell r="B266" t="str">
            <v>     预备役部队</v>
          </cell>
          <cell r="C266">
            <v>0</v>
          </cell>
          <cell r="D266" t="str">
            <v/>
          </cell>
        </row>
        <row r="267">
          <cell r="A267" t="str">
            <v>2030607</v>
          </cell>
          <cell r="B267" t="str">
            <v>     民兵</v>
          </cell>
          <cell r="C267">
            <v>198.53</v>
          </cell>
          <cell r="D267">
            <v>135.69</v>
          </cell>
        </row>
        <row r="268">
          <cell r="A268" t="str">
            <v>2030608</v>
          </cell>
          <cell r="B268" t="str">
            <v>     边海防</v>
          </cell>
          <cell r="C268">
            <v>0</v>
          </cell>
          <cell r="D268" t="str">
            <v/>
          </cell>
        </row>
        <row r="269">
          <cell r="A269" t="str">
            <v>2030699</v>
          </cell>
          <cell r="B269" t="str">
            <v>     其他国防动员支出</v>
          </cell>
          <cell r="C269">
            <v>58</v>
          </cell>
          <cell r="D269">
            <v>15</v>
          </cell>
        </row>
        <row r="270">
          <cell r="A270" t="str">
            <v>20399</v>
          </cell>
          <cell r="B270" t="str">
            <v>   其他国防支出</v>
          </cell>
          <cell r="C270">
            <v>3</v>
          </cell>
          <cell r="D270">
            <v>3</v>
          </cell>
        </row>
        <row r="271">
          <cell r="A271" t="str">
            <v>2039999</v>
          </cell>
          <cell r="B271" t="str">
            <v>     其他国防支出</v>
          </cell>
          <cell r="C271">
            <v>3</v>
          </cell>
          <cell r="D271">
            <v>3</v>
          </cell>
        </row>
        <row r="272">
          <cell r="A272" t="str">
            <v>204</v>
          </cell>
          <cell r="B272" t="str">
            <v>公共安全支出</v>
          </cell>
          <cell r="C272">
            <v>11726.91</v>
          </cell>
          <cell r="D272">
            <v>12145.57</v>
          </cell>
        </row>
        <row r="273">
          <cell r="A273" t="str">
            <v>20401</v>
          </cell>
          <cell r="B273" t="str">
            <v>   武装警察部队</v>
          </cell>
          <cell r="C273">
            <v>0</v>
          </cell>
          <cell r="D273">
            <v>0</v>
          </cell>
        </row>
        <row r="274">
          <cell r="A274" t="str">
            <v>2040101</v>
          </cell>
          <cell r="B274" t="str">
            <v>     武装警察部队</v>
          </cell>
          <cell r="C274">
            <v>0</v>
          </cell>
          <cell r="D274">
            <v>0</v>
          </cell>
        </row>
        <row r="275">
          <cell r="A275" t="str">
            <v>2040199</v>
          </cell>
          <cell r="B275" t="str">
            <v>     其他武装警察部队支出</v>
          </cell>
          <cell r="C275">
            <v>0</v>
          </cell>
          <cell r="D275">
            <v>0</v>
          </cell>
        </row>
        <row r="276">
          <cell r="A276" t="str">
            <v>20402</v>
          </cell>
          <cell r="B276" t="str">
            <v>   公安</v>
          </cell>
          <cell r="C276">
            <v>10527.14</v>
          </cell>
          <cell r="D276">
            <v>10736.09</v>
          </cell>
        </row>
        <row r="277">
          <cell r="A277" t="str">
            <v>2040201</v>
          </cell>
          <cell r="B277" t="str">
            <v>     行政运行</v>
          </cell>
          <cell r="C277">
            <v>8601.74</v>
          </cell>
          <cell r="D277">
            <v>9041.89</v>
          </cell>
        </row>
        <row r="278">
          <cell r="A278" t="str">
            <v>2040202</v>
          </cell>
          <cell r="B278" t="str">
            <v>     一般行政管理事务</v>
          </cell>
          <cell r="C278">
            <v>17.64</v>
          </cell>
          <cell r="D278">
            <v>0</v>
          </cell>
        </row>
        <row r="279">
          <cell r="A279" t="str">
            <v>2040203</v>
          </cell>
          <cell r="B279" t="str">
            <v>     机关服务</v>
          </cell>
          <cell r="C279">
            <v>0</v>
          </cell>
          <cell r="D279">
            <v>0</v>
          </cell>
        </row>
        <row r="280">
          <cell r="A280" t="str">
            <v>2040219</v>
          </cell>
          <cell r="B280" t="str">
            <v>     信息化建设</v>
          </cell>
          <cell r="C280">
            <v>0</v>
          </cell>
          <cell r="D280">
            <v>0</v>
          </cell>
        </row>
        <row r="281">
          <cell r="A281" t="str">
            <v>2040220</v>
          </cell>
          <cell r="B281" t="str">
            <v>     执法办案</v>
          </cell>
          <cell r="C281">
            <v>860.85</v>
          </cell>
          <cell r="D281">
            <v>659.2</v>
          </cell>
        </row>
        <row r="282">
          <cell r="A282" t="str">
            <v>2040221</v>
          </cell>
          <cell r="B282" t="str">
            <v>     特别业务</v>
          </cell>
          <cell r="C282">
            <v>0</v>
          </cell>
          <cell r="D282">
            <v>0</v>
          </cell>
        </row>
        <row r="283">
          <cell r="A283" t="str">
            <v>2040222</v>
          </cell>
          <cell r="B283" t="str">
            <v>     特勤业务</v>
          </cell>
          <cell r="C283">
            <v>0</v>
          </cell>
          <cell r="D283" t="str">
            <v/>
          </cell>
        </row>
        <row r="284">
          <cell r="A284" t="str">
            <v>2040223</v>
          </cell>
          <cell r="B284" t="str">
            <v>     移民事务</v>
          </cell>
          <cell r="C284">
            <v>0</v>
          </cell>
          <cell r="D284" t="str">
            <v/>
          </cell>
        </row>
        <row r="285">
          <cell r="A285" t="str">
            <v>2040250</v>
          </cell>
          <cell r="B285" t="str">
            <v>     事业运行</v>
          </cell>
          <cell r="C285">
            <v>0</v>
          </cell>
          <cell r="D285">
            <v>0</v>
          </cell>
        </row>
        <row r="286">
          <cell r="A286" t="str">
            <v>2040299</v>
          </cell>
          <cell r="B286" t="str">
            <v>     其他公安支出</v>
          </cell>
          <cell r="C286">
            <v>1046.91</v>
          </cell>
          <cell r="D286">
            <v>1035</v>
          </cell>
        </row>
        <row r="287">
          <cell r="A287" t="str">
            <v>20403</v>
          </cell>
          <cell r="B287" t="str">
            <v>   国家安全</v>
          </cell>
          <cell r="C287">
            <v>0</v>
          </cell>
          <cell r="D287">
            <v>0</v>
          </cell>
        </row>
        <row r="288">
          <cell r="A288" t="str">
            <v>2040301</v>
          </cell>
          <cell r="B288" t="str">
            <v>     行政运行</v>
          </cell>
          <cell r="C288">
            <v>0</v>
          </cell>
          <cell r="D288" t="str">
            <v/>
          </cell>
        </row>
        <row r="289">
          <cell r="A289" t="str">
            <v>2040302</v>
          </cell>
          <cell r="B289" t="str">
            <v>     一般行政管理事务</v>
          </cell>
          <cell r="C289">
            <v>0</v>
          </cell>
          <cell r="D289" t="str">
            <v/>
          </cell>
        </row>
        <row r="290">
          <cell r="A290" t="str">
            <v>2040303</v>
          </cell>
          <cell r="B290" t="str">
            <v>     机关服务</v>
          </cell>
          <cell r="C290">
            <v>0</v>
          </cell>
          <cell r="D290" t="str">
            <v/>
          </cell>
        </row>
        <row r="291">
          <cell r="A291" t="str">
            <v>2040304</v>
          </cell>
          <cell r="B291" t="str">
            <v>     安全业务</v>
          </cell>
          <cell r="C291">
            <v>0</v>
          </cell>
          <cell r="D291" t="str">
            <v/>
          </cell>
        </row>
        <row r="292">
          <cell r="A292" t="str">
            <v>2040350</v>
          </cell>
          <cell r="B292" t="str">
            <v>     事业运行</v>
          </cell>
          <cell r="C292">
            <v>0</v>
          </cell>
          <cell r="D292" t="str">
            <v/>
          </cell>
        </row>
        <row r="293">
          <cell r="A293" t="str">
            <v>2040399</v>
          </cell>
          <cell r="B293" t="str">
            <v>     其他国家安全支出</v>
          </cell>
          <cell r="C293">
            <v>0</v>
          </cell>
          <cell r="D293" t="str">
            <v/>
          </cell>
        </row>
        <row r="294">
          <cell r="A294" t="str">
            <v>20404</v>
          </cell>
          <cell r="B294" t="str">
            <v>   检察</v>
          </cell>
          <cell r="C294">
            <v>0</v>
          </cell>
          <cell r="D294">
            <v>0</v>
          </cell>
        </row>
        <row r="295">
          <cell r="A295" t="str">
            <v>2040401</v>
          </cell>
          <cell r="B295" t="str">
            <v>     行政运行</v>
          </cell>
          <cell r="C295">
            <v>0</v>
          </cell>
          <cell r="D295" t="str">
            <v/>
          </cell>
        </row>
        <row r="296">
          <cell r="A296" t="str">
            <v>2040402</v>
          </cell>
          <cell r="B296" t="str">
            <v>     一般行政管理事务</v>
          </cell>
          <cell r="C296">
            <v>0</v>
          </cell>
          <cell r="D296" t="str">
            <v/>
          </cell>
        </row>
        <row r="297">
          <cell r="A297" t="str">
            <v>2040403</v>
          </cell>
          <cell r="B297" t="str">
            <v>     机关服务</v>
          </cell>
          <cell r="C297">
            <v>0</v>
          </cell>
          <cell r="D297" t="str">
            <v/>
          </cell>
        </row>
        <row r="298">
          <cell r="A298" t="str">
            <v>2040409</v>
          </cell>
          <cell r="B298" t="str">
            <v>     “两房”建设</v>
          </cell>
          <cell r="C298">
            <v>0</v>
          </cell>
          <cell r="D298" t="str">
            <v/>
          </cell>
        </row>
        <row r="299">
          <cell r="A299" t="str">
            <v>2040410</v>
          </cell>
          <cell r="B299" t="str">
            <v>     检察监督</v>
          </cell>
          <cell r="C299">
            <v>0</v>
          </cell>
          <cell r="D299" t="str">
            <v/>
          </cell>
        </row>
        <row r="300">
          <cell r="A300" t="str">
            <v>2040450</v>
          </cell>
          <cell r="B300" t="str">
            <v>     事业运行</v>
          </cell>
          <cell r="C300">
            <v>0</v>
          </cell>
          <cell r="D300" t="str">
            <v/>
          </cell>
        </row>
        <row r="301">
          <cell r="A301" t="str">
            <v>2040499</v>
          </cell>
          <cell r="B301" t="str">
            <v>     其他检察支出</v>
          </cell>
          <cell r="C301">
            <v>0</v>
          </cell>
          <cell r="D301" t="str">
            <v/>
          </cell>
        </row>
        <row r="302">
          <cell r="A302" t="str">
            <v>20405</v>
          </cell>
          <cell r="B302" t="str">
            <v>   法院</v>
          </cell>
          <cell r="C302">
            <v>0</v>
          </cell>
          <cell r="D302">
            <v>0</v>
          </cell>
        </row>
        <row r="303">
          <cell r="A303" t="str">
            <v>2040501</v>
          </cell>
          <cell r="B303" t="str">
            <v>     行政运行</v>
          </cell>
          <cell r="C303">
            <v>0</v>
          </cell>
          <cell r="D303" t="str">
            <v/>
          </cell>
        </row>
        <row r="304">
          <cell r="A304" t="str">
            <v>2040502</v>
          </cell>
          <cell r="B304" t="str">
            <v>     一般行政管理事务</v>
          </cell>
          <cell r="C304">
            <v>0</v>
          </cell>
          <cell r="D304" t="str">
            <v/>
          </cell>
        </row>
        <row r="305">
          <cell r="A305" t="str">
            <v>2040503</v>
          </cell>
          <cell r="B305" t="str">
            <v>     机关服务</v>
          </cell>
          <cell r="C305">
            <v>0</v>
          </cell>
          <cell r="D305" t="str">
            <v/>
          </cell>
        </row>
        <row r="306">
          <cell r="A306" t="str">
            <v>2040504</v>
          </cell>
          <cell r="B306" t="str">
            <v>     案件审判</v>
          </cell>
          <cell r="C306">
            <v>0</v>
          </cell>
          <cell r="D306" t="str">
            <v/>
          </cell>
        </row>
        <row r="307">
          <cell r="A307" t="str">
            <v>2040505</v>
          </cell>
          <cell r="B307" t="str">
            <v>     案件执行</v>
          </cell>
          <cell r="C307">
            <v>0</v>
          </cell>
          <cell r="D307" t="str">
            <v/>
          </cell>
        </row>
        <row r="308">
          <cell r="A308" t="str">
            <v>2040506</v>
          </cell>
          <cell r="B308" t="str">
            <v>     “两庭”建设</v>
          </cell>
          <cell r="C308">
            <v>0</v>
          </cell>
          <cell r="D308" t="str">
            <v/>
          </cell>
        </row>
        <row r="309">
          <cell r="A309" t="str">
            <v>2040550</v>
          </cell>
          <cell r="B309" t="str">
            <v>     事业运行</v>
          </cell>
          <cell r="C309">
            <v>0</v>
          </cell>
          <cell r="D309" t="str">
            <v/>
          </cell>
        </row>
        <row r="310">
          <cell r="A310" t="str">
            <v>2040599</v>
          </cell>
          <cell r="B310" t="str">
            <v>     其他法院支出</v>
          </cell>
          <cell r="C310">
            <v>0</v>
          </cell>
          <cell r="D310" t="str">
            <v/>
          </cell>
        </row>
        <row r="311">
          <cell r="A311" t="str">
            <v>20406</v>
          </cell>
          <cell r="B311" t="str">
            <v>   司法</v>
          </cell>
          <cell r="C311">
            <v>983.65</v>
          </cell>
          <cell r="D311">
            <v>854.48</v>
          </cell>
        </row>
        <row r="312">
          <cell r="A312" t="str">
            <v>2040601</v>
          </cell>
          <cell r="B312" t="str">
            <v>     行政运行</v>
          </cell>
          <cell r="C312">
            <v>560.14</v>
          </cell>
          <cell r="D312">
            <v>581.13</v>
          </cell>
        </row>
        <row r="313">
          <cell r="A313" t="str">
            <v>2040602</v>
          </cell>
          <cell r="B313" t="str">
            <v>     一般行政管理事务</v>
          </cell>
          <cell r="C313">
            <v>253</v>
          </cell>
          <cell r="D313">
            <v>0</v>
          </cell>
        </row>
        <row r="314">
          <cell r="A314" t="str">
            <v>2040603</v>
          </cell>
          <cell r="B314" t="str">
            <v>     机关服务</v>
          </cell>
          <cell r="C314">
            <v>0</v>
          </cell>
          <cell r="D314">
            <v>0</v>
          </cell>
        </row>
        <row r="315">
          <cell r="A315" t="str">
            <v>2040604</v>
          </cell>
          <cell r="B315" t="str">
            <v>     基层司法业务</v>
          </cell>
          <cell r="C315">
            <v>0</v>
          </cell>
          <cell r="D315">
            <v>96.25</v>
          </cell>
        </row>
        <row r="316">
          <cell r="A316" t="str">
            <v>2040605</v>
          </cell>
          <cell r="B316" t="str">
            <v>     普法宣传</v>
          </cell>
          <cell r="C316">
            <v>0</v>
          </cell>
          <cell r="D316">
            <v>3</v>
          </cell>
        </row>
        <row r="317">
          <cell r="A317" t="str">
            <v>2040606</v>
          </cell>
          <cell r="B317" t="str">
            <v>     律师管理</v>
          </cell>
          <cell r="C317">
            <v>0</v>
          </cell>
          <cell r="D317">
            <v>0</v>
          </cell>
        </row>
        <row r="318">
          <cell r="A318" t="str">
            <v>2040607</v>
          </cell>
          <cell r="B318" t="str">
            <v>     公共法律服务</v>
          </cell>
          <cell r="C318">
            <v>0</v>
          </cell>
          <cell r="D318">
            <v>16</v>
          </cell>
        </row>
        <row r="319">
          <cell r="A319" t="str">
            <v>2040608</v>
          </cell>
          <cell r="B319" t="str">
            <v>     国家统一法律职业资格考试</v>
          </cell>
          <cell r="C319">
            <v>0</v>
          </cell>
          <cell r="D319">
            <v>0</v>
          </cell>
        </row>
        <row r="320">
          <cell r="A320" t="str">
            <v>2040609</v>
          </cell>
          <cell r="B320" t="str">
            <v>     仲裁</v>
          </cell>
          <cell r="C320">
            <v>0</v>
          </cell>
          <cell r="D320">
            <v>0</v>
          </cell>
        </row>
        <row r="321">
          <cell r="A321" t="str">
            <v>2040610</v>
          </cell>
          <cell r="B321" t="str">
            <v>     社区矫正</v>
          </cell>
          <cell r="C321">
            <v>0</v>
          </cell>
          <cell r="D321">
            <v>90</v>
          </cell>
        </row>
        <row r="322">
          <cell r="A322" t="str">
            <v>2040611</v>
          </cell>
          <cell r="B322" t="str">
            <v>     司法鉴定</v>
          </cell>
          <cell r="C322">
            <v>0</v>
          </cell>
          <cell r="D322">
            <v>0</v>
          </cell>
        </row>
        <row r="323">
          <cell r="A323" t="str">
            <v>2040612</v>
          </cell>
          <cell r="B323" t="str">
            <v>     法制建设</v>
          </cell>
          <cell r="C323">
            <v>0</v>
          </cell>
          <cell r="D323">
            <v>0</v>
          </cell>
        </row>
        <row r="324">
          <cell r="A324" t="str">
            <v>2040613</v>
          </cell>
          <cell r="B324" t="str">
            <v>     信息化建设</v>
          </cell>
          <cell r="C324">
            <v>0</v>
          </cell>
          <cell r="D324">
            <v>0</v>
          </cell>
        </row>
        <row r="325">
          <cell r="A325" t="str">
            <v>2040650</v>
          </cell>
          <cell r="B325" t="str">
            <v>     事业运行</v>
          </cell>
          <cell r="C325">
            <v>0</v>
          </cell>
          <cell r="D325">
            <v>0</v>
          </cell>
        </row>
        <row r="326">
          <cell r="A326" t="str">
            <v>2040699</v>
          </cell>
          <cell r="B326" t="str">
            <v>     其他司法支出</v>
          </cell>
          <cell r="C326">
            <v>170.51</v>
          </cell>
          <cell r="D326">
            <v>68.1</v>
          </cell>
        </row>
        <row r="327">
          <cell r="A327" t="str">
            <v>20407</v>
          </cell>
          <cell r="B327" t="str">
            <v>   监狱</v>
          </cell>
          <cell r="C327">
            <v>0</v>
          </cell>
          <cell r="D327">
            <v>0</v>
          </cell>
        </row>
        <row r="328">
          <cell r="A328" t="str">
            <v>2040701</v>
          </cell>
          <cell r="B328" t="str">
            <v>     行政运行</v>
          </cell>
          <cell r="C328">
            <v>0</v>
          </cell>
          <cell r="D328" t="str">
            <v/>
          </cell>
        </row>
        <row r="329">
          <cell r="A329" t="str">
            <v>2040702</v>
          </cell>
          <cell r="B329" t="str">
            <v>     一般行政管理事务</v>
          </cell>
          <cell r="C329">
            <v>0</v>
          </cell>
          <cell r="D329" t="str">
            <v/>
          </cell>
        </row>
        <row r="330">
          <cell r="A330" t="str">
            <v>2040703</v>
          </cell>
          <cell r="B330" t="str">
            <v>     机关服务</v>
          </cell>
          <cell r="C330">
            <v>0</v>
          </cell>
          <cell r="D330" t="str">
            <v/>
          </cell>
        </row>
        <row r="331">
          <cell r="A331" t="str">
            <v>2040704</v>
          </cell>
          <cell r="B331" t="str">
            <v>     犯人生活</v>
          </cell>
          <cell r="C331">
            <v>0</v>
          </cell>
          <cell r="D331" t="str">
            <v/>
          </cell>
        </row>
        <row r="332">
          <cell r="A332" t="str">
            <v>2040705</v>
          </cell>
          <cell r="B332" t="str">
            <v>     犯人改造</v>
          </cell>
          <cell r="C332">
            <v>0</v>
          </cell>
          <cell r="D332" t="str">
            <v/>
          </cell>
        </row>
        <row r="333">
          <cell r="A333" t="str">
            <v>2040706</v>
          </cell>
          <cell r="B333" t="str">
            <v>     狱政设施建设</v>
          </cell>
          <cell r="C333">
            <v>0</v>
          </cell>
          <cell r="D333" t="str">
            <v/>
          </cell>
        </row>
        <row r="334">
          <cell r="A334" t="str">
            <v>2040707</v>
          </cell>
          <cell r="B334" t="str">
            <v>     信息化建设</v>
          </cell>
          <cell r="C334">
            <v>0</v>
          </cell>
          <cell r="D334" t="str">
            <v/>
          </cell>
        </row>
        <row r="335">
          <cell r="A335" t="str">
            <v>2040750</v>
          </cell>
          <cell r="B335" t="str">
            <v>     事业运行</v>
          </cell>
          <cell r="C335">
            <v>0</v>
          </cell>
          <cell r="D335" t="str">
            <v/>
          </cell>
        </row>
        <row r="336">
          <cell r="A336" t="str">
            <v>2040799</v>
          </cell>
          <cell r="B336" t="str">
            <v>     其他监狱支出</v>
          </cell>
          <cell r="C336">
            <v>0</v>
          </cell>
          <cell r="D336" t="str">
            <v/>
          </cell>
        </row>
        <row r="337">
          <cell r="A337" t="str">
            <v>20408</v>
          </cell>
          <cell r="B337" t="str">
            <v>   强制隔离戒毒</v>
          </cell>
          <cell r="C337">
            <v>0</v>
          </cell>
          <cell r="D337">
            <v>0</v>
          </cell>
        </row>
        <row r="338">
          <cell r="A338" t="str">
            <v>2040801</v>
          </cell>
          <cell r="B338" t="str">
            <v>     行政运行</v>
          </cell>
          <cell r="C338">
            <v>0</v>
          </cell>
          <cell r="D338" t="str">
            <v/>
          </cell>
        </row>
        <row r="339">
          <cell r="A339" t="str">
            <v>2040802</v>
          </cell>
          <cell r="B339" t="str">
            <v>     一般行政管理事务</v>
          </cell>
          <cell r="C339">
            <v>0</v>
          </cell>
          <cell r="D339" t="str">
            <v/>
          </cell>
        </row>
        <row r="340">
          <cell r="A340" t="str">
            <v>2040803</v>
          </cell>
          <cell r="B340" t="str">
            <v>     机关服务</v>
          </cell>
          <cell r="C340">
            <v>0</v>
          </cell>
          <cell r="D340" t="str">
            <v/>
          </cell>
        </row>
        <row r="341">
          <cell r="A341" t="str">
            <v>2040804</v>
          </cell>
          <cell r="B341" t="str">
            <v>     强制隔离戒毒人员生活</v>
          </cell>
          <cell r="C341">
            <v>0</v>
          </cell>
          <cell r="D341" t="str">
            <v/>
          </cell>
        </row>
        <row r="342">
          <cell r="A342" t="str">
            <v>2040805</v>
          </cell>
          <cell r="B342" t="str">
            <v>     强制隔离戒毒人员教育</v>
          </cell>
          <cell r="C342">
            <v>0</v>
          </cell>
          <cell r="D342" t="str">
            <v/>
          </cell>
        </row>
        <row r="343">
          <cell r="A343" t="str">
            <v>2040806</v>
          </cell>
          <cell r="B343" t="str">
            <v>     所政设施建设</v>
          </cell>
          <cell r="C343">
            <v>0</v>
          </cell>
          <cell r="D343" t="str">
            <v/>
          </cell>
        </row>
        <row r="344">
          <cell r="A344" t="str">
            <v>2040807</v>
          </cell>
          <cell r="B344" t="str">
            <v>     信息化建设</v>
          </cell>
          <cell r="C344">
            <v>0</v>
          </cell>
          <cell r="D344" t="str">
            <v/>
          </cell>
        </row>
        <row r="345">
          <cell r="A345" t="str">
            <v>2040850</v>
          </cell>
          <cell r="B345" t="str">
            <v>     事业运行</v>
          </cell>
          <cell r="C345">
            <v>0</v>
          </cell>
          <cell r="D345" t="str">
            <v/>
          </cell>
        </row>
        <row r="346">
          <cell r="A346" t="str">
            <v>2040899</v>
          </cell>
          <cell r="B346" t="str">
            <v>     其他强制隔离戒毒支出</v>
          </cell>
          <cell r="C346">
            <v>0</v>
          </cell>
          <cell r="D346" t="str">
            <v/>
          </cell>
        </row>
        <row r="347">
          <cell r="A347" t="str">
            <v>20409</v>
          </cell>
          <cell r="B347" t="str">
            <v>   国家保密</v>
          </cell>
          <cell r="C347">
            <v>0</v>
          </cell>
          <cell r="D347">
            <v>0</v>
          </cell>
        </row>
        <row r="348">
          <cell r="A348" t="str">
            <v>2040901</v>
          </cell>
          <cell r="B348" t="str">
            <v>     行政运行</v>
          </cell>
          <cell r="C348">
            <v>0</v>
          </cell>
          <cell r="D348" t="str">
            <v/>
          </cell>
        </row>
        <row r="349">
          <cell r="A349" t="str">
            <v>2040902</v>
          </cell>
          <cell r="B349" t="str">
            <v>     一般行政管理事务</v>
          </cell>
          <cell r="C349">
            <v>0</v>
          </cell>
          <cell r="D349" t="str">
            <v/>
          </cell>
        </row>
        <row r="350">
          <cell r="A350" t="str">
            <v>2040903</v>
          </cell>
          <cell r="B350" t="str">
            <v>     机关服务</v>
          </cell>
          <cell r="C350">
            <v>0</v>
          </cell>
          <cell r="D350" t="str">
            <v/>
          </cell>
        </row>
        <row r="351">
          <cell r="A351" t="str">
            <v>2040904</v>
          </cell>
          <cell r="B351" t="str">
            <v>     保密技术</v>
          </cell>
          <cell r="C351">
            <v>0</v>
          </cell>
          <cell r="D351" t="str">
            <v/>
          </cell>
        </row>
        <row r="352">
          <cell r="A352" t="str">
            <v>2040905</v>
          </cell>
          <cell r="B352" t="str">
            <v>     保密管理</v>
          </cell>
          <cell r="C352">
            <v>0</v>
          </cell>
          <cell r="D352" t="str">
            <v/>
          </cell>
        </row>
        <row r="353">
          <cell r="A353" t="str">
            <v>2040950</v>
          </cell>
          <cell r="B353" t="str">
            <v>     事业运行</v>
          </cell>
          <cell r="C353">
            <v>0</v>
          </cell>
          <cell r="D353" t="str">
            <v/>
          </cell>
        </row>
        <row r="354">
          <cell r="A354" t="str">
            <v>2040999</v>
          </cell>
          <cell r="B354" t="str">
            <v>     其他国家保密支出</v>
          </cell>
          <cell r="C354">
            <v>0</v>
          </cell>
          <cell r="D354" t="str">
            <v/>
          </cell>
        </row>
        <row r="355">
          <cell r="A355" t="str">
            <v>20410</v>
          </cell>
          <cell r="B355" t="str">
            <v>   缉私警察</v>
          </cell>
          <cell r="C355">
            <v>0</v>
          </cell>
          <cell r="D355">
            <v>0</v>
          </cell>
        </row>
        <row r="356">
          <cell r="A356" t="str">
            <v>2041001</v>
          </cell>
          <cell r="B356" t="str">
            <v>     行政运行</v>
          </cell>
          <cell r="C356">
            <v>0</v>
          </cell>
          <cell r="D356" t="str">
            <v/>
          </cell>
        </row>
        <row r="357">
          <cell r="A357" t="str">
            <v>2041002</v>
          </cell>
          <cell r="B357" t="str">
            <v>     一般行政管理事务</v>
          </cell>
          <cell r="C357">
            <v>0</v>
          </cell>
          <cell r="D357" t="str">
            <v/>
          </cell>
        </row>
        <row r="358">
          <cell r="A358" t="str">
            <v>2041006</v>
          </cell>
          <cell r="B358" t="str">
            <v>     信息化建设</v>
          </cell>
          <cell r="C358">
            <v>0</v>
          </cell>
          <cell r="D358" t="str">
            <v/>
          </cell>
        </row>
        <row r="359">
          <cell r="A359" t="str">
            <v>2041007</v>
          </cell>
          <cell r="B359" t="str">
            <v>     缉私业务</v>
          </cell>
          <cell r="C359">
            <v>0</v>
          </cell>
          <cell r="D359" t="str">
            <v/>
          </cell>
        </row>
        <row r="360">
          <cell r="A360" t="str">
            <v>2041099</v>
          </cell>
          <cell r="B360" t="str">
            <v>     其他缉私警察支出</v>
          </cell>
          <cell r="C360">
            <v>0</v>
          </cell>
          <cell r="D360" t="str">
            <v/>
          </cell>
        </row>
        <row r="361">
          <cell r="A361" t="str">
            <v>20499</v>
          </cell>
          <cell r="B361" t="str">
            <v>   其他公共安全支出</v>
          </cell>
          <cell r="C361">
            <v>216.12</v>
          </cell>
          <cell r="D361">
            <v>555</v>
          </cell>
        </row>
        <row r="362">
          <cell r="A362">
            <v>2049902</v>
          </cell>
          <cell r="B362" t="str">
            <v>     国家司法救助支出</v>
          </cell>
          <cell r="C362">
            <v>0</v>
          </cell>
          <cell r="D362" t="str">
            <v/>
          </cell>
        </row>
        <row r="363">
          <cell r="A363" t="str">
            <v>2049999</v>
          </cell>
          <cell r="B363" t="str">
            <v>     其他公共安全支出</v>
          </cell>
          <cell r="C363">
            <v>216.12</v>
          </cell>
          <cell r="D363">
            <v>555</v>
          </cell>
        </row>
        <row r="364">
          <cell r="A364" t="str">
            <v>205</v>
          </cell>
          <cell r="B364" t="str">
            <v>教育支出</v>
          </cell>
          <cell r="C364">
            <v>83698.71</v>
          </cell>
          <cell r="D364">
            <v>90202.63</v>
          </cell>
        </row>
        <row r="365">
          <cell r="A365" t="str">
            <v>20501</v>
          </cell>
          <cell r="B365" t="str">
            <v>   教育管理事务</v>
          </cell>
          <cell r="C365">
            <v>1068.04</v>
          </cell>
          <cell r="D365">
            <v>1255.23</v>
          </cell>
        </row>
        <row r="366">
          <cell r="A366" t="str">
            <v>2050101</v>
          </cell>
          <cell r="B366" t="str">
            <v>     行政运行</v>
          </cell>
          <cell r="C366">
            <v>0</v>
          </cell>
          <cell r="D366">
            <v>0</v>
          </cell>
        </row>
        <row r="367">
          <cell r="A367" t="str">
            <v>2050102</v>
          </cell>
          <cell r="B367" t="str">
            <v>     一般行政管理事务</v>
          </cell>
          <cell r="C367">
            <v>1068.04</v>
          </cell>
          <cell r="D367">
            <v>1255.23</v>
          </cell>
        </row>
        <row r="368">
          <cell r="A368" t="str">
            <v>2050103</v>
          </cell>
          <cell r="B368" t="str">
            <v>     机关服务</v>
          </cell>
          <cell r="C368">
            <v>0</v>
          </cell>
          <cell r="D368">
            <v>0</v>
          </cell>
        </row>
        <row r="369">
          <cell r="A369" t="str">
            <v>2050199</v>
          </cell>
          <cell r="B369" t="str">
            <v>     其他教育管理事务支出</v>
          </cell>
          <cell r="C369">
            <v>0</v>
          </cell>
          <cell r="D369">
            <v>0</v>
          </cell>
        </row>
        <row r="370">
          <cell r="A370" t="str">
            <v>20502</v>
          </cell>
          <cell r="B370" t="str">
            <v>   普通教育</v>
          </cell>
          <cell r="C370">
            <v>73812.83</v>
          </cell>
          <cell r="D370">
            <v>80618.12</v>
          </cell>
        </row>
        <row r="371">
          <cell r="A371" t="str">
            <v>2050201</v>
          </cell>
          <cell r="B371" t="str">
            <v>     学前教育</v>
          </cell>
          <cell r="C371">
            <v>1602.65</v>
          </cell>
          <cell r="D371">
            <v>2613.48</v>
          </cell>
        </row>
        <row r="372">
          <cell r="A372" t="str">
            <v>2050202</v>
          </cell>
          <cell r="B372" t="str">
            <v>     小学教育</v>
          </cell>
          <cell r="C372">
            <v>31548.08</v>
          </cell>
          <cell r="D372">
            <v>38064.51</v>
          </cell>
        </row>
        <row r="373">
          <cell r="A373" t="str">
            <v>2050203</v>
          </cell>
          <cell r="B373" t="str">
            <v>     初中教育</v>
          </cell>
          <cell r="C373">
            <v>23365.92</v>
          </cell>
          <cell r="D373">
            <v>27466.9</v>
          </cell>
        </row>
        <row r="374">
          <cell r="A374" t="str">
            <v>2050204</v>
          </cell>
          <cell r="B374" t="str">
            <v>     高中教育</v>
          </cell>
          <cell r="C374">
            <v>10373.52</v>
          </cell>
          <cell r="D374">
            <v>12473.23</v>
          </cell>
        </row>
        <row r="375">
          <cell r="A375" t="str">
            <v>2050205</v>
          </cell>
          <cell r="B375" t="str">
            <v>     高等教育</v>
          </cell>
          <cell r="C375">
            <v>0</v>
          </cell>
          <cell r="D375">
            <v>0</v>
          </cell>
        </row>
        <row r="376">
          <cell r="A376" t="str">
            <v>2050206</v>
          </cell>
          <cell r="B376" t="str">
            <v>     化解农村义务教育债务支出</v>
          </cell>
          <cell r="C376">
            <v>0</v>
          </cell>
          <cell r="D376">
            <v>0</v>
          </cell>
        </row>
        <row r="377">
          <cell r="A377" t="str">
            <v>2050207</v>
          </cell>
          <cell r="B377" t="str">
            <v>     化解普通高中债务支出</v>
          </cell>
          <cell r="C377">
            <v>0</v>
          </cell>
          <cell r="D377">
            <v>0</v>
          </cell>
        </row>
        <row r="378">
          <cell r="A378" t="str">
            <v>2050299</v>
          </cell>
          <cell r="B378" t="str">
            <v>     其他普通教育支出</v>
          </cell>
          <cell r="C378">
            <v>6922.66</v>
          </cell>
          <cell r="D378">
            <v>0</v>
          </cell>
        </row>
        <row r="379">
          <cell r="A379" t="str">
            <v>20503</v>
          </cell>
          <cell r="B379" t="str">
            <v>   职业教育</v>
          </cell>
          <cell r="C379">
            <v>1671.98</v>
          </cell>
          <cell r="D379">
            <v>1255.83</v>
          </cell>
        </row>
        <row r="380">
          <cell r="A380" t="str">
            <v>2050301</v>
          </cell>
          <cell r="B380" t="str">
            <v>     初等职业教育</v>
          </cell>
          <cell r="C380">
            <v>0</v>
          </cell>
          <cell r="D380">
            <v>0</v>
          </cell>
        </row>
        <row r="381">
          <cell r="A381" t="str">
            <v>2050302</v>
          </cell>
          <cell r="B381" t="str">
            <v>     中等职业教育</v>
          </cell>
          <cell r="C381">
            <v>1671.98</v>
          </cell>
          <cell r="D381">
            <v>1255.83</v>
          </cell>
        </row>
        <row r="382">
          <cell r="A382" t="str">
            <v>2050303</v>
          </cell>
          <cell r="B382" t="str">
            <v>     技校教育</v>
          </cell>
          <cell r="C382">
            <v>0</v>
          </cell>
          <cell r="D382">
            <v>0</v>
          </cell>
        </row>
        <row r="383">
          <cell r="A383" t="str">
            <v>2050305</v>
          </cell>
          <cell r="B383" t="str">
            <v>     高等职业教育</v>
          </cell>
          <cell r="C383">
            <v>0</v>
          </cell>
          <cell r="D383">
            <v>0</v>
          </cell>
        </row>
        <row r="384">
          <cell r="A384" t="str">
            <v>2050399</v>
          </cell>
          <cell r="B384" t="str">
            <v>     其他职业教育支出</v>
          </cell>
          <cell r="C384">
            <v>0</v>
          </cell>
          <cell r="D384">
            <v>0</v>
          </cell>
        </row>
        <row r="385">
          <cell r="A385" t="str">
            <v>20504</v>
          </cell>
          <cell r="B385" t="str">
            <v>   成人教育</v>
          </cell>
          <cell r="C385">
            <v>0</v>
          </cell>
          <cell r="D385">
            <v>0</v>
          </cell>
        </row>
        <row r="386">
          <cell r="A386" t="str">
            <v>2050401</v>
          </cell>
          <cell r="B386" t="str">
            <v>     成人初等教育</v>
          </cell>
          <cell r="C386">
            <v>0</v>
          </cell>
          <cell r="D386" t="str">
            <v/>
          </cell>
        </row>
        <row r="387">
          <cell r="A387" t="str">
            <v>2050402</v>
          </cell>
          <cell r="B387" t="str">
            <v>     成人中等教育</v>
          </cell>
          <cell r="C387">
            <v>0</v>
          </cell>
          <cell r="D387" t="str">
            <v/>
          </cell>
        </row>
        <row r="388">
          <cell r="A388" t="str">
            <v>2050403</v>
          </cell>
          <cell r="B388" t="str">
            <v>     成人高等教育</v>
          </cell>
          <cell r="C388">
            <v>0</v>
          </cell>
          <cell r="D388" t="str">
            <v/>
          </cell>
        </row>
        <row r="389">
          <cell r="A389" t="str">
            <v>2050404</v>
          </cell>
          <cell r="B389" t="str">
            <v>     成人广播电视教育</v>
          </cell>
          <cell r="C389">
            <v>0</v>
          </cell>
          <cell r="D389" t="str">
            <v/>
          </cell>
        </row>
        <row r="390">
          <cell r="A390" t="str">
            <v>2050499</v>
          </cell>
          <cell r="B390" t="str">
            <v>     其他成人教育支出</v>
          </cell>
          <cell r="C390">
            <v>0</v>
          </cell>
          <cell r="D390" t="str">
            <v/>
          </cell>
        </row>
        <row r="391">
          <cell r="A391" t="str">
            <v>20505</v>
          </cell>
          <cell r="B391" t="str">
            <v>   广播电视教育</v>
          </cell>
          <cell r="C391">
            <v>0</v>
          </cell>
          <cell r="D391">
            <v>0</v>
          </cell>
        </row>
        <row r="392">
          <cell r="A392" t="str">
            <v>2050501</v>
          </cell>
          <cell r="B392" t="str">
            <v>     广播电视学校</v>
          </cell>
          <cell r="C392">
            <v>0</v>
          </cell>
          <cell r="D392" t="str">
            <v/>
          </cell>
        </row>
        <row r="393">
          <cell r="A393" t="str">
            <v>2050502</v>
          </cell>
          <cell r="B393" t="str">
            <v>     教育电视台</v>
          </cell>
          <cell r="C393">
            <v>0</v>
          </cell>
          <cell r="D393" t="str">
            <v/>
          </cell>
        </row>
        <row r="394">
          <cell r="A394" t="str">
            <v>2050599</v>
          </cell>
          <cell r="B394" t="str">
            <v>     其他广播电视教育支出</v>
          </cell>
          <cell r="C394">
            <v>0</v>
          </cell>
          <cell r="D394" t="str">
            <v/>
          </cell>
        </row>
        <row r="395">
          <cell r="A395" t="str">
            <v>20506</v>
          </cell>
          <cell r="B395" t="str">
            <v>   留学教育</v>
          </cell>
          <cell r="C395">
            <v>0</v>
          </cell>
          <cell r="D395">
            <v>0</v>
          </cell>
        </row>
        <row r="396">
          <cell r="A396" t="str">
            <v>2050601</v>
          </cell>
          <cell r="B396" t="str">
            <v>     出国留学教育</v>
          </cell>
          <cell r="C396">
            <v>0</v>
          </cell>
          <cell r="D396" t="str">
            <v/>
          </cell>
        </row>
        <row r="397">
          <cell r="A397" t="str">
            <v>2050602</v>
          </cell>
          <cell r="B397" t="str">
            <v>     来华留学教育</v>
          </cell>
          <cell r="C397">
            <v>0</v>
          </cell>
          <cell r="D397" t="str">
            <v/>
          </cell>
        </row>
        <row r="398">
          <cell r="A398" t="str">
            <v>2050699</v>
          </cell>
          <cell r="B398" t="str">
            <v>     其他留学教育支出</v>
          </cell>
          <cell r="C398">
            <v>0</v>
          </cell>
          <cell r="D398" t="str">
            <v/>
          </cell>
        </row>
        <row r="399">
          <cell r="A399" t="str">
            <v>20507</v>
          </cell>
          <cell r="B399" t="str">
            <v>   特殊教育</v>
          </cell>
          <cell r="C399">
            <v>0</v>
          </cell>
          <cell r="D399">
            <v>0</v>
          </cell>
        </row>
        <row r="400">
          <cell r="A400" t="str">
            <v>2050701</v>
          </cell>
          <cell r="B400" t="str">
            <v>     特殊学校教育</v>
          </cell>
          <cell r="C400">
            <v>0</v>
          </cell>
          <cell r="D400">
            <v>0</v>
          </cell>
        </row>
        <row r="401">
          <cell r="A401" t="str">
            <v>2050702</v>
          </cell>
          <cell r="B401" t="str">
            <v>     工读学校教育</v>
          </cell>
          <cell r="C401">
            <v>0</v>
          </cell>
          <cell r="D401" t="str">
            <v/>
          </cell>
        </row>
        <row r="402">
          <cell r="A402" t="str">
            <v>2050799</v>
          </cell>
          <cell r="B402" t="str">
            <v>     其他特殊教育支出</v>
          </cell>
          <cell r="C402">
            <v>0</v>
          </cell>
          <cell r="D402">
            <v>0</v>
          </cell>
        </row>
        <row r="403">
          <cell r="A403" t="str">
            <v>20508</v>
          </cell>
          <cell r="B403" t="str">
            <v>   进修及培训</v>
          </cell>
          <cell r="C403">
            <v>0</v>
          </cell>
          <cell r="D403">
            <v>0</v>
          </cell>
        </row>
        <row r="404">
          <cell r="A404" t="str">
            <v>2050801</v>
          </cell>
          <cell r="B404" t="str">
            <v>     教师进修</v>
          </cell>
          <cell r="C404">
            <v>0</v>
          </cell>
          <cell r="D404">
            <v>0</v>
          </cell>
        </row>
        <row r="405">
          <cell r="A405" t="str">
            <v>2050802</v>
          </cell>
          <cell r="B405" t="str">
            <v>     干部教育</v>
          </cell>
          <cell r="C405">
            <v>0</v>
          </cell>
          <cell r="D405">
            <v>0</v>
          </cell>
        </row>
        <row r="406">
          <cell r="A406" t="str">
            <v>2050803</v>
          </cell>
          <cell r="B406" t="str">
            <v>     培训支出</v>
          </cell>
          <cell r="C406">
            <v>0</v>
          </cell>
          <cell r="D406">
            <v>0</v>
          </cell>
        </row>
        <row r="407">
          <cell r="A407" t="str">
            <v>2050804</v>
          </cell>
          <cell r="B407" t="str">
            <v>     退役士兵能力提升</v>
          </cell>
          <cell r="C407">
            <v>0</v>
          </cell>
          <cell r="D407">
            <v>0</v>
          </cell>
        </row>
        <row r="408">
          <cell r="A408" t="str">
            <v>2050899</v>
          </cell>
          <cell r="B408" t="str">
            <v>     其他进修及培训</v>
          </cell>
          <cell r="C408">
            <v>0</v>
          </cell>
          <cell r="D408">
            <v>0</v>
          </cell>
        </row>
        <row r="409">
          <cell r="A409" t="str">
            <v>20509</v>
          </cell>
          <cell r="B409" t="str">
            <v>   教育费附加安排的支出</v>
          </cell>
          <cell r="C409">
            <v>2727.78</v>
          </cell>
          <cell r="D409">
            <v>0</v>
          </cell>
        </row>
        <row r="410">
          <cell r="A410" t="str">
            <v>2050901</v>
          </cell>
          <cell r="B410" t="str">
            <v>     农村中小学校舍建设</v>
          </cell>
          <cell r="C410">
            <v>0</v>
          </cell>
          <cell r="D410">
            <v>0</v>
          </cell>
        </row>
        <row r="411">
          <cell r="A411" t="str">
            <v>2050902</v>
          </cell>
          <cell r="B411" t="str">
            <v>     农村中小学教学设施</v>
          </cell>
          <cell r="C411">
            <v>0</v>
          </cell>
          <cell r="D411">
            <v>0</v>
          </cell>
        </row>
        <row r="412">
          <cell r="A412" t="str">
            <v>2050903</v>
          </cell>
          <cell r="B412" t="str">
            <v>     城市中小学校舍建设</v>
          </cell>
          <cell r="C412">
            <v>0</v>
          </cell>
          <cell r="D412">
            <v>0</v>
          </cell>
        </row>
        <row r="413">
          <cell r="A413" t="str">
            <v>2050904</v>
          </cell>
          <cell r="B413" t="str">
            <v>     城市中小学教学设施</v>
          </cell>
          <cell r="C413">
            <v>0</v>
          </cell>
          <cell r="D413">
            <v>0</v>
          </cell>
        </row>
        <row r="414">
          <cell r="A414" t="str">
            <v>2050905</v>
          </cell>
          <cell r="B414" t="str">
            <v>     中等职业学校教学设施</v>
          </cell>
          <cell r="C414">
            <v>0</v>
          </cell>
          <cell r="D414">
            <v>0</v>
          </cell>
        </row>
        <row r="415">
          <cell r="A415" t="str">
            <v>2050999</v>
          </cell>
          <cell r="B415" t="str">
            <v>     其他教育费附加安排的支出</v>
          </cell>
          <cell r="C415">
            <v>2727.78</v>
          </cell>
          <cell r="D415">
            <v>0</v>
          </cell>
        </row>
        <row r="416">
          <cell r="A416" t="str">
            <v>20599</v>
          </cell>
          <cell r="B416" t="str">
            <v>   其他教育支出</v>
          </cell>
          <cell r="C416">
            <v>4418.08</v>
          </cell>
          <cell r="D416">
            <v>7073.45</v>
          </cell>
        </row>
        <row r="417">
          <cell r="A417">
            <v>2059999</v>
          </cell>
          <cell r="B417" t="str">
            <v>      其他教育支出</v>
          </cell>
          <cell r="C417">
            <v>4418.08</v>
          </cell>
          <cell r="D417">
            <v>7073.45</v>
          </cell>
        </row>
        <row r="418">
          <cell r="A418" t="str">
            <v>206</v>
          </cell>
          <cell r="B418" t="str">
            <v>科学技术支出</v>
          </cell>
          <cell r="C418">
            <v>1353.87</v>
          </cell>
          <cell r="D418">
            <v>934.03</v>
          </cell>
        </row>
        <row r="419">
          <cell r="A419" t="str">
            <v>20601</v>
          </cell>
          <cell r="B419" t="str">
            <v>   科学技术管理事务</v>
          </cell>
          <cell r="C419">
            <v>123.7</v>
          </cell>
          <cell r="D419">
            <v>189.72</v>
          </cell>
        </row>
        <row r="420">
          <cell r="A420" t="str">
            <v>2060101</v>
          </cell>
          <cell r="B420" t="str">
            <v>     行政运行</v>
          </cell>
          <cell r="C420">
            <v>123.7</v>
          </cell>
          <cell r="D420">
            <v>189.72</v>
          </cell>
        </row>
        <row r="421">
          <cell r="A421" t="str">
            <v>2060102</v>
          </cell>
          <cell r="B421" t="str">
            <v>     一般行政管理事务</v>
          </cell>
          <cell r="C421">
            <v>0</v>
          </cell>
          <cell r="D421">
            <v>0</v>
          </cell>
        </row>
        <row r="422">
          <cell r="A422" t="str">
            <v>2060103</v>
          </cell>
          <cell r="B422" t="str">
            <v>     机关服务</v>
          </cell>
          <cell r="C422">
            <v>0</v>
          </cell>
          <cell r="D422">
            <v>0</v>
          </cell>
        </row>
        <row r="423">
          <cell r="A423" t="str">
            <v>2060199</v>
          </cell>
          <cell r="B423" t="str">
            <v>     其他科学技术管理事务支出</v>
          </cell>
          <cell r="C423">
            <v>0</v>
          </cell>
          <cell r="D423">
            <v>0</v>
          </cell>
        </row>
        <row r="424">
          <cell r="A424" t="str">
            <v>20602</v>
          </cell>
          <cell r="B424" t="str">
            <v>   基础研究</v>
          </cell>
          <cell r="C424">
            <v>0</v>
          </cell>
          <cell r="D424">
            <v>0</v>
          </cell>
        </row>
        <row r="425">
          <cell r="A425" t="str">
            <v>2060201</v>
          </cell>
          <cell r="B425" t="str">
            <v>     机构运行</v>
          </cell>
          <cell r="C425">
            <v>0</v>
          </cell>
          <cell r="D425" t="str">
            <v/>
          </cell>
        </row>
        <row r="426">
          <cell r="A426" t="str">
            <v>2060203</v>
          </cell>
          <cell r="B426" t="str">
            <v>     自然科学基金</v>
          </cell>
          <cell r="C426">
            <v>0</v>
          </cell>
          <cell r="D426" t="str">
            <v/>
          </cell>
        </row>
        <row r="427">
          <cell r="A427" t="str">
            <v>2060204</v>
          </cell>
          <cell r="B427" t="str">
            <v>     重点实验室及相关设施</v>
          </cell>
          <cell r="C427">
            <v>0</v>
          </cell>
          <cell r="D427" t="str">
            <v/>
          </cell>
        </row>
        <row r="428">
          <cell r="A428" t="str">
            <v>2060205</v>
          </cell>
          <cell r="B428" t="str">
            <v>     重大科学工程</v>
          </cell>
          <cell r="C428">
            <v>0</v>
          </cell>
          <cell r="D428" t="str">
            <v/>
          </cell>
        </row>
        <row r="429">
          <cell r="A429" t="str">
            <v>2060206</v>
          </cell>
          <cell r="B429" t="str">
            <v>     专项基础科研</v>
          </cell>
          <cell r="C429">
            <v>0</v>
          </cell>
          <cell r="D429" t="str">
            <v/>
          </cell>
        </row>
        <row r="430">
          <cell r="A430" t="str">
            <v>2060207</v>
          </cell>
          <cell r="B430" t="str">
            <v>     专项技术基础</v>
          </cell>
          <cell r="C430">
            <v>0</v>
          </cell>
          <cell r="D430" t="str">
            <v/>
          </cell>
        </row>
        <row r="431">
          <cell r="A431">
            <v>2060208</v>
          </cell>
          <cell r="B431" t="str">
            <v>     科技人才队伍建设</v>
          </cell>
          <cell r="C431">
            <v>0</v>
          </cell>
          <cell r="D431" t="str">
            <v/>
          </cell>
        </row>
        <row r="432">
          <cell r="A432" t="str">
            <v>2060299</v>
          </cell>
          <cell r="B432" t="str">
            <v>     其他基础研究支出</v>
          </cell>
          <cell r="C432">
            <v>0</v>
          </cell>
          <cell r="D432" t="str">
            <v/>
          </cell>
        </row>
        <row r="433">
          <cell r="A433" t="str">
            <v>20603</v>
          </cell>
          <cell r="B433" t="str">
            <v>   应用研究</v>
          </cell>
          <cell r="C433">
            <v>0</v>
          </cell>
          <cell r="D433">
            <v>0</v>
          </cell>
        </row>
        <row r="434">
          <cell r="A434" t="str">
            <v>2060301</v>
          </cell>
          <cell r="B434" t="str">
            <v>     机构运行</v>
          </cell>
          <cell r="C434">
            <v>0</v>
          </cell>
          <cell r="D434" t="str">
            <v/>
          </cell>
        </row>
        <row r="435">
          <cell r="A435" t="str">
            <v>2060302</v>
          </cell>
          <cell r="B435" t="str">
            <v>     社会公益研究</v>
          </cell>
          <cell r="C435">
            <v>0</v>
          </cell>
          <cell r="D435" t="str">
            <v/>
          </cell>
        </row>
        <row r="436">
          <cell r="A436" t="str">
            <v>2060303</v>
          </cell>
          <cell r="B436" t="str">
            <v>     高技术研究</v>
          </cell>
          <cell r="C436">
            <v>0</v>
          </cell>
          <cell r="D436" t="str">
            <v/>
          </cell>
        </row>
        <row r="437">
          <cell r="A437" t="str">
            <v>2060304</v>
          </cell>
          <cell r="B437" t="str">
            <v>     专项科研试制</v>
          </cell>
          <cell r="C437">
            <v>0</v>
          </cell>
          <cell r="D437" t="str">
            <v/>
          </cell>
        </row>
        <row r="438">
          <cell r="A438" t="str">
            <v>2060399</v>
          </cell>
          <cell r="B438" t="str">
            <v>     其他应用研究支出</v>
          </cell>
          <cell r="C438">
            <v>0</v>
          </cell>
          <cell r="D438" t="str">
            <v/>
          </cell>
        </row>
        <row r="439">
          <cell r="A439" t="str">
            <v>20604</v>
          </cell>
          <cell r="B439" t="str">
            <v>   技术研究与开发</v>
          </cell>
          <cell r="C439">
            <v>270</v>
          </cell>
          <cell r="D439">
            <v>554.2</v>
          </cell>
        </row>
        <row r="440">
          <cell r="A440" t="str">
            <v>2060401</v>
          </cell>
          <cell r="B440" t="str">
            <v>     机构运行</v>
          </cell>
          <cell r="C440">
            <v>0</v>
          </cell>
          <cell r="D440">
            <v>0</v>
          </cell>
        </row>
        <row r="441">
          <cell r="A441" t="str">
            <v>2060404</v>
          </cell>
          <cell r="B441" t="str">
            <v>     科技成果转化与扩散</v>
          </cell>
          <cell r="C441">
            <v>0</v>
          </cell>
          <cell r="D441" t="str">
            <v/>
          </cell>
        </row>
        <row r="442">
          <cell r="A442">
            <v>2060405</v>
          </cell>
          <cell r="B442" t="str">
            <v>     共性技术研究与开发</v>
          </cell>
          <cell r="C442">
            <v>0</v>
          </cell>
          <cell r="D442" t="str">
            <v/>
          </cell>
        </row>
        <row r="443">
          <cell r="A443" t="str">
            <v>2060499</v>
          </cell>
          <cell r="B443" t="str">
            <v>     其他技术研究与开发支出</v>
          </cell>
          <cell r="C443">
            <v>270</v>
          </cell>
          <cell r="D443">
            <v>554.2</v>
          </cell>
        </row>
        <row r="444">
          <cell r="A444" t="str">
            <v>20605</v>
          </cell>
          <cell r="B444" t="str">
            <v>   科技条件与服务</v>
          </cell>
          <cell r="C444">
            <v>0</v>
          </cell>
          <cell r="D444">
            <v>0</v>
          </cell>
        </row>
        <row r="445">
          <cell r="A445" t="str">
            <v>2060501</v>
          </cell>
          <cell r="B445" t="str">
            <v>     机构运行</v>
          </cell>
          <cell r="C445">
            <v>0</v>
          </cell>
          <cell r="D445" t="str">
            <v/>
          </cell>
        </row>
        <row r="446">
          <cell r="A446" t="str">
            <v>2060502</v>
          </cell>
          <cell r="B446" t="str">
            <v>     技术创新服务体系</v>
          </cell>
          <cell r="C446">
            <v>0</v>
          </cell>
          <cell r="D446" t="str">
            <v/>
          </cell>
        </row>
        <row r="447">
          <cell r="A447" t="str">
            <v>2060503</v>
          </cell>
          <cell r="B447" t="str">
            <v>     科技条件专项</v>
          </cell>
          <cell r="C447">
            <v>0</v>
          </cell>
          <cell r="D447" t="str">
            <v/>
          </cell>
        </row>
        <row r="448">
          <cell r="A448" t="str">
            <v>2060599</v>
          </cell>
          <cell r="B448" t="str">
            <v>     其他科技条件与服务支出</v>
          </cell>
          <cell r="C448">
            <v>0</v>
          </cell>
          <cell r="D448" t="str">
            <v/>
          </cell>
        </row>
        <row r="449">
          <cell r="A449" t="str">
            <v>20606</v>
          </cell>
          <cell r="B449" t="str">
            <v>   社会科学</v>
          </cell>
          <cell r="C449">
            <v>0</v>
          </cell>
          <cell r="D449">
            <v>0</v>
          </cell>
        </row>
        <row r="450">
          <cell r="A450" t="str">
            <v>2060601</v>
          </cell>
          <cell r="B450" t="str">
            <v>     社会科学研究机构</v>
          </cell>
          <cell r="C450">
            <v>0</v>
          </cell>
          <cell r="D450" t="str">
            <v/>
          </cell>
        </row>
        <row r="451">
          <cell r="A451" t="str">
            <v>2060602</v>
          </cell>
          <cell r="B451" t="str">
            <v>     社会科学研究</v>
          </cell>
          <cell r="C451">
            <v>0</v>
          </cell>
          <cell r="D451" t="str">
            <v/>
          </cell>
        </row>
        <row r="452">
          <cell r="A452" t="str">
            <v>2060603</v>
          </cell>
          <cell r="B452" t="str">
            <v>     社科基金支出</v>
          </cell>
          <cell r="C452">
            <v>0</v>
          </cell>
          <cell r="D452" t="str">
            <v/>
          </cell>
        </row>
        <row r="453">
          <cell r="A453" t="str">
            <v>2060699</v>
          </cell>
          <cell r="B453" t="str">
            <v>     其他社会科学支出</v>
          </cell>
          <cell r="C453">
            <v>0</v>
          </cell>
          <cell r="D453" t="str">
            <v/>
          </cell>
        </row>
        <row r="454">
          <cell r="A454" t="str">
            <v>20607</v>
          </cell>
          <cell r="B454" t="str">
            <v>   科学技术普及</v>
          </cell>
          <cell r="C454">
            <v>181.5</v>
          </cell>
          <cell r="D454">
            <v>190.11</v>
          </cell>
        </row>
        <row r="455">
          <cell r="A455" t="str">
            <v>2060701</v>
          </cell>
          <cell r="B455" t="str">
            <v>     机构运行</v>
          </cell>
          <cell r="C455">
            <v>88.7</v>
          </cell>
          <cell r="D455">
            <v>88.11</v>
          </cell>
        </row>
        <row r="456">
          <cell r="A456" t="str">
            <v>2060702</v>
          </cell>
          <cell r="B456" t="str">
            <v>     科普活动</v>
          </cell>
          <cell r="C456">
            <v>0</v>
          </cell>
          <cell r="D456">
            <v>80</v>
          </cell>
        </row>
        <row r="457">
          <cell r="A457" t="str">
            <v>2060703</v>
          </cell>
          <cell r="B457" t="str">
            <v>     青少年科技活动</v>
          </cell>
          <cell r="C457">
            <v>0</v>
          </cell>
          <cell r="D457">
            <v>0</v>
          </cell>
        </row>
        <row r="458">
          <cell r="A458" t="str">
            <v>2060704</v>
          </cell>
          <cell r="B458" t="str">
            <v>     学术交流活动</v>
          </cell>
          <cell r="C458">
            <v>0</v>
          </cell>
          <cell r="D458">
            <v>0</v>
          </cell>
        </row>
        <row r="459">
          <cell r="A459" t="str">
            <v>2060705</v>
          </cell>
          <cell r="B459" t="str">
            <v>     科技馆站</v>
          </cell>
          <cell r="C459">
            <v>0</v>
          </cell>
          <cell r="D459">
            <v>0</v>
          </cell>
        </row>
        <row r="460">
          <cell r="A460" t="str">
            <v>2060799</v>
          </cell>
          <cell r="B460" t="str">
            <v>     其他科学技术普及支出</v>
          </cell>
          <cell r="C460">
            <v>92.8</v>
          </cell>
          <cell r="D460">
            <v>22</v>
          </cell>
        </row>
        <row r="461">
          <cell r="A461" t="str">
            <v>20608</v>
          </cell>
          <cell r="B461" t="str">
            <v>   科技交流与合作</v>
          </cell>
          <cell r="C461">
            <v>0</v>
          </cell>
          <cell r="D461">
            <v>0</v>
          </cell>
        </row>
        <row r="462">
          <cell r="A462" t="str">
            <v>2060801</v>
          </cell>
          <cell r="B462" t="str">
            <v>     国际交流与合作</v>
          </cell>
          <cell r="C462">
            <v>0</v>
          </cell>
          <cell r="D462" t="str">
            <v/>
          </cell>
        </row>
        <row r="463">
          <cell r="A463" t="str">
            <v>2060802</v>
          </cell>
          <cell r="B463" t="str">
            <v>     重大科技合作项目</v>
          </cell>
          <cell r="C463">
            <v>0</v>
          </cell>
          <cell r="D463" t="str">
            <v/>
          </cell>
        </row>
        <row r="464">
          <cell r="A464" t="str">
            <v>2060899</v>
          </cell>
          <cell r="B464" t="str">
            <v>     其他科技交流与合作支出</v>
          </cell>
          <cell r="C464">
            <v>0</v>
          </cell>
          <cell r="D464">
            <v>0</v>
          </cell>
        </row>
        <row r="465">
          <cell r="A465" t="str">
            <v>20609</v>
          </cell>
          <cell r="B465" t="str">
            <v>   科技重大项目</v>
          </cell>
          <cell r="C465">
            <v>0</v>
          </cell>
          <cell r="D465">
            <v>0</v>
          </cell>
        </row>
        <row r="466">
          <cell r="A466" t="str">
            <v>2060901</v>
          </cell>
          <cell r="B466" t="str">
            <v>     科技重大专项</v>
          </cell>
          <cell r="C466">
            <v>0</v>
          </cell>
          <cell r="D466" t="str">
            <v/>
          </cell>
        </row>
        <row r="467">
          <cell r="A467" t="str">
            <v>2060902</v>
          </cell>
          <cell r="B467" t="str">
            <v>     重点研发计划</v>
          </cell>
          <cell r="C467">
            <v>0</v>
          </cell>
          <cell r="D467" t="str">
            <v/>
          </cell>
        </row>
        <row r="468">
          <cell r="A468" t="str">
            <v>2060999</v>
          </cell>
          <cell r="B468" t="str">
            <v>     其他科技重大项目</v>
          </cell>
          <cell r="C468">
            <v>0</v>
          </cell>
          <cell r="D468" t="str">
            <v/>
          </cell>
        </row>
        <row r="469">
          <cell r="A469" t="str">
            <v>20699</v>
          </cell>
          <cell r="B469" t="str">
            <v>   其他科学技术支出</v>
          </cell>
          <cell r="C469">
            <v>778.67</v>
          </cell>
          <cell r="D469">
            <v>0</v>
          </cell>
        </row>
        <row r="470">
          <cell r="A470" t="str">
            <v>2069901</v>
          </cell>
          <cell r="B470" t="str">
            <v>     科技奖励</v>
          </cell>
          <cell r="C470">
            <v>0</v>
          </cell>
          <cell r="D470">
            <v>0</v>
          </cell>
        </row>
        <row r="471">
          <cell r="A471" t="str">
            <v>2069902</v>
          </cell>
          <cell r="B471" t="str">
            <v>     核应急</v>
          </cell>
          <cell r="C471">
            <v>0</v>
          </cell>
          <cell r="D471" t="str">
            <v/>
          </cell>
        </row>
        <row r="472">
          <cell r="A472" t="str">
            <v>2069903</v>
          </cell>
          <cell r="B472" t="str">
            <v>     转制科研机构</v>
          </cell>
          <cell r="C472">
            <v>0</v>
          </cell>
          <cell r="D472" t="str">
            <v/>
          </cell>
        </row>
        <row r="473">
          <cell r="A473" t="str">
            <v>2069999</v>
          </cell>
          <cell r="B473" t="str">
            <v>     其他科学技术支出</v>
          </cell>
          <cell r="C473">
            <v>778.67</v>
          </cell>
          <cell r="D473">
            <v>0</v>
          </cell>
        </row>
        <row r="474">
          <cell r="A474" t="str">
            <v>207</v>
          </cell>
          <cell r="B474" t="str">
            <v>文化旅游体育与传媒支出</v>
          </cell>
          <cell r="C474">
            <v>3018.06</v>
          </cell>
          <cell r="D474">
            <v>4074.94</v>
          </cell>
        </row>
        <row r="475">
          <cell r="A475" t="str">
            <v>20701</v>
          </cell>
          <cell r="B475" t="str">
            <v>   文化和旅游</v>
          </cell>
          <cell r="C475">
            <v>1476.97</v>
          </cell>
          <cell r="D475">
            <v>2143.05</v>
          </cell>
        </row>
        <row r="476">
          <cell r="A476" t="str">
            <v>2070101</v>
          </cell>
          <cell r="B476" t="str">
            <v>     行政运行</v>
          </cell>
          <cell r="C476">
            <v>1403.97</v>
          </cell>
          <cell r="D476">
            <v>1459.48</v>
          </cell>
        </row>
        <row r="477">
          <cell r="A477" t="str">
            <v>2070102</v>
          </cell>
          <cell r="B477" t="str">
            <v>     一般行政管理事务</v>
          </cell>
          <cell r="C477">
            <v>0</v>
          </cell>
          <cell r="D477">
            <v>0</v>
          </cell>
        </row>
        <row r="478">
          <cell r="A478" t="str">
            <v>2070103</v>
          </cell>
          <cell r="B478" t="str">
            <v>     机关服务</v>
          </cell>
          <cell r="C478">
            <v>0</v>
          </cell>
          <cell r="D478">
            <v>0</v>
          </cell>
        </row>
        <row r="479">
          <cell r="A479" t="str">
            <v>2070104</v>
          </cell>
          <cell r="B479" t="str">
            <v>     图书馆</v>
          </cell>
          <cell r="C479">
            <v>0</v>
          </cell>
          <cell r="D479">
            <v>0</v>
          </cell>
        </row>
        <row r="480">
          <cell r="A480" t="str">
            <v>2070105</v>
          </cell>
          <cell r="B480" t="str">
            <v>     文化展示及纪念机构</v>
          </cell>
          <cell r="C480">
            <v>0</v>
          </cell>
          <cell r="D480" t="str">
            <v/>
          </cell>
        </row>
        <row r="481">
          <cell r="A481" t="str">
            <v>2070106</v>
          </cell>
          <cell r="B481" t="str">
            <v>     艺术表演场所</v>
          </cell>
          <cell r="C481">
            <v>0</v>
          </cell>
          <cell r="D481" t="str">
            <v/>
          </cell>
        </row>
        <row r="482">
          <cell r="A482" t="str">
            <v>2070107</v>
          </cell>
          <cell r="B482" t="str">
            <v>     艺术表演团体</v>
          </cell>
          <cell r="C482">
            <v>0</v>
          </cell>
          <cell r="D482" t="str">
            <v/>
          </cell>
        </row>
        <row r="483">
          <cell r="A483" t="str">
            <v>2070108</v>
          </cell>
          <cell r="B483" t="str">
            <v>     文化活动</v>
          </cell>
          <cell r="C483">
            <v>0</v>
          </cell>
          <cell r="D483">
            <v>0</v>
          </cell>
        </row>
        <row r="484">
          <cell r="A484" t="str">
            <v>2070109</v>
          </cell>
          <cell r="B484" t="str">
            <v>     群众文化</v>
          </cell>
          <cell r="C484">
            <v>0</v>
          </cell>
          <cell r="D484">
            <v>0</v>
          </cell>
        </row>
        <row r="485">
          <cell r="A485" t="str">
            <v>2070110</v>
          </cell>
          <cell r="B485" t="str">
            <v>     文化和旅游交流与合作</v>
          </cell>
          <cell r="C485">
            <v>0</v>
          </cell>
          <cell r="D485">
            <v>0</v>
          </cell>
        </row>
        <row r="486">
          <cell r="A486" t="str">
            <v>2070111</v>
          </cell>
          <cell r="B486" t="str">
            <v>     文化创作与保护</v>
          </cell>
          <cell r="C486">
            <v>0.8</v>
          </cell>
          <cell r="D486">
            <v>0</v>
          </cell>
        </row>
        <row r="487">
          <cell r="A487" t="str">
            <v>2070112</v>
          </cell>
          <cell r="B487" t="str">
            <v>     文化和旅游市场管理</v>
          </cell>
          <cell r="C487">
            <v>0</v>
          </cell>
          <cell r="D487">
            <v>0</v>
          </cell>
        </row>
        <row r="488">
          <cell r="A488" t="str">
            <v>2070113</v>
          </cell>
          <cell r="B488" t="str">
            <v>     旅游宣传</v>
          </cell>
          <cell r="C488">
            <v>0</v>
          </cell>
          <cell r="D488">
            <v>0</v>
          </cell>
        </row>
        <row r="489">
          <cell r="A489" t="str">
            <v>2070114</v>
          </cell>
          <cell r="B489" t="str">
            <v>     文化和旅游管理事务</v>
          </cell>
          <cell r="C489">
            <v>0</v>
          </cell>
          <cell r="D489">
            <v>0</v>
          </cell>
        </row>
        <row r="490">
          <cell r="A490" t="str">
            <v>2070199</v>
          </cell>
          <cell r="B490" t="str">
            <v>     其他文化和旅游支出</v>
          </cell>
          <cell r="C490">
            <v>72.2</v>
          </cell>
          <cell r="D490">
            <v>683.57</v>
          </cell>
        </row>
        <row r="491">
          <cell r="A491" t="str">
            <v>20702</v>
          </cell>
          <cell r="B491" t="str">
            <v>   文物</v>
          </cell>
          <cell r="C491">
            <v>0</v>
          </cell>
          <cell r="D491">
            <v>0</v>
          </cell>
        </row>
        <row r="492">
          <cell r="A492" t="str">
            <v>2070201</v>
          </cell>
          <cell r="B492" t="str">
            <v>     行政运行</v>
          </cell>
          <cell r="C492">
            <v>0</v>
          </cell>
          <cell r="D492" t="str">
            <v/>
          </cell>
        </row>
        <row r="493">
          <cell r="A493" t="str">
            <v>2070202</v>
          </cell>
          <cell r="B493" t="str">
            <v>     一般行政管理事务</v>
          </cell>
          <cell r="C493">
            <v>0</v>
          </cell>
          <cell r="D493" t="str">
            <v/>
          </cell>
        </row>
        <row r="494">
          <cell r="A494" t="str">
            <v>2070203</v>
          </cell>
          <cell r="B494" t="str">
            <v>     机关服务</v>
          </cell>
          <cell r="C494">
            <v>0</v>
          </cell>
          <cell r="D494" t="str">
            <v/>
          </cell>
        </row>
        <row r="495">
          <cell r="A495" t="str">
            <v>2070204</v>
          </cell>
          <cell r="B495" t="str">
            <v>     文物保护</v>
          </cell>
          <cell r="C495">
            <v>0</v>
          </cell>
          <cell r="D495" t="str">
            <v/>
          </cell>
        </row>
        <row r="496">
          <cell r="A496" t="str">
            <v>2070205</v>
          </cell>
          <cell r="B496" t="str">
            <v>     博物馆</v>
          </cell>
          <cell r="C496">
            <v>0</v>
          </cell>
          <cell r="D496" t="str">
            <v/>
          </cell>
        </row>
        <row r="497">
          <cell r="A497" t="str">
            <v>2070206</v>
          </cell>
          <cell r="B497" t="str">
            <v>     历史名城与古迹</v>
          </cell>
          <cell r="C497">
            <v>0</v>
          </cell>
          <cell r="D497" t="str">
            <v/>
          </cell>
        </row>
        <row r="498">
          <cell r="A498" t="str">
            <v>2070299</v>
          </cell>
          <cell r="B498" t="str">
            <v>     其他文物支出</v>
          </cell>
          <cell r="C498">
            <v>0</v>
          </cell>
          <cell r="D498" t="str">
            <v/>
          </cell>
        </row>
        <row r="499">
          <cell r="A499" t="str">
            <v>20703</v>
          </cell>
          <cell r="B499" t="str">
            <v>   体育</v>
          </cell>
          <cell r="C499">
            <v>800</v>
          </cell>
          <cell r="D499">
            <v>1270</v>
          </cell>
        </row>
        <row r="500">
          <cell r="A500" t="str">
            <v>2070301</v>
          </cell>
          <cell r="B500" t="str">
            <v>     行政运行</v>
          </cell>
          <cell r="C500">
            <v>0</v>
          </cell>
          <cell r="D500">
            <v>0</v>
          </cell>
        </row>
        <row r="501">
          <cell r="A501" t="str">
            <v>2070302</v>
          </cell>
          <cell r="B501" t="str">
            <v>     一般行政管理事务</v>
          </cell>
          <cell r="C501">
            <v>0</v>
          </cell>
          <cell r="D501">
            <v>0</v>
          </cell>
        </row>
        <row r="502">
          <cell r="A502" t="str">
            <v>2070303</v>
          </cell>
          <cell r="B502" t="str">
            <v>     机关服务</v>
          </cell>
          <cell r="C502">
            <v>0</v>
          </cell>
          <cell r="D502" t="str">
            <v/>
          </cell>
        </row>
        <row r="503">
          <cell r="A503" t="str">
            <v>2070304</v>
          </cell>
          <cell r="B503" t="str">
            <v>     运动项目管理</v>
          </cell>
          <cell r="C503">
            <v>0</v>
          </cell>
          <cell r="D503" t="str">
            <v/>
          </cell>
        </row>
        <row r="504">
          <cell r="A504" t="str">
            <v>2070305</v>
          </cell>
          <cell r="B504" t="str">
            <v>     体育竞赛</v>
          </cell>
          <cell r="C504">
            <v>0</v>
          </cell>
          <cell r="D504" t="str">
            <v/>
          </cell>
        </row>
        <row r="505">
          <cell r="A505" t="str">
            <v>2070306</v>
          </cell>
          <cell r="B505" t="str">
            <v>     体育训练</v>
          </cell>
          <cell r="C505">
            <v>0</v>
          </cell>
          <cell r="D505" t="str">
            <v/>
          </cell>
        </row>
        <row r="506">
          <cell r="A506" t="str">
            <v>2070307</v>
          </cell>
          <cell r="B506" t="str">
            <v>     体育场馆</v>
          </cell>
          <cell r="C506">
            <v>800</v>
          </cell>
          <cell r="D506">
            <v>1270</v>
          </cell>
        </row>
        <row r="507">
          <cell r="A507" t="str">
            <v>2070308</v>
          </cell>
          <cell r="B507" t="str">
            <v>     群众体育</v>
          </cell>
          <cell r="C507">
            <v>0</v>
          </cell>
          <cell r="D507" t="str">
            <v/>
          </cell>
        </row>
        <row r="508">
          <cell r="A508" t="str">
            <v>2070309</v>
          </cell>
          <cell r="B508" t="str">
            <v>     体育交流与合作</v>
          </cell>
          <cell r="C508">
            <v>0</v>
          </cell>
          <cell r="D508" t="str">
            <v/>
          </cell>
        </row>
        <row r="509">
          <cell r="A509" t="str">
            <v>2070399</v>
          </cell>
          <cell r="B509" t="str">
            <v>     其他体育支出</v>
          </cell>
          <cell r="C509">
            <v>0</v>
          </cell>
          <cell r="D509" t="str">
            <v/>
          </cell>
        </row>
        <row r="510">
          <cell r="A510" t="str">
            <v>20706</v>
          </cell>
          <cell r="B510" t="str">
            <v>   新闻出版电影</v>
          </cell>
          <cell r="C510">
            <v>0</v>
          </cell>
          <cell r="D510">
            <v>0</v>
          </cell>
        </row>
        <row r="511">
          <cell r="A511" t="str">
            <v>2070601</v>
          </cell>
          <cell r="B511" t="str">
            <v>     行政运行</v>
          </cell>
          <cell r="C511">
            <v>0</v>
          </cell>
          <cell r="D511" t="str">
            <v/>
          </cell>
        </row>
        <row r="512">
          <cell r="A512" t="str">
            <v>2070602</v>
          </cell>
          <cell r="B512" t="str">
            <v>     一般行政管理事务</v>
          </cell>
          <cell r="C512">
            <v>0</v>
          </cell>
          <cell r="D512" t="str">
            <v/>
          </cell>
        </row>
        <row r="513">
          <cell r="A513" t="str">
            <v>2070603</v>
          </cell>
          <cell r="B513" t="str">
            <v>     机关服务</v>
          </cell>
          <cell r="C513">
            <v>0</v>
          </cell>
          <cell r="D513" t="str">
            <v/>
          </cell>
        </row>
        <row r="514">
          <cell r="A514" t="str">
            <v>2070604</v>
          </cell>
          <cell r="B514" t="str">
            <v>     新闻通讯</v>
          </cell>
          <cell r="C514">
            <v>0</v>
          </cell>
          <cell r="D514" t="str">
            <v/>
          </cell>
        </row>
        <row r="515">
          <cell r="A515" t="str">
            <v>2070605</v>
          </cell>
          <cell r="B515" t="str">
            <v>     出版发行</v>
          </cell>
          <cell r="C515">
            <v>0</v>
          </cell>
          <cell r="D515" t="str">
            <v/>
          </cell>
        </row>
        <row r="516">
          <cell r="A516" t="str">
            <v>2070606</v>
          </cell>
          <cell r="B516" t="str">
            <v>     版权管理</v>
          </cell>
          <cell r="C516">
            <v>0</v>
          </cell>
          <cell r="D516" t="str">
            <v/>
          </cell>
        </row>
        <row r="517">
          <cell r="A517" t="str">
            <v>2070607</v>
          </cell>
          <cell r="B517" t="str">
            <v>     电影</v>
          </cell>
          <cell r="C517">
            <v>0</v>
          </cell>
          <cell r="D517" t="str">
            <v/>
          </cell>
        </row>
        <row r="518">
          <cell r="A518" t="str">
            <v>2070699</v>
          </cell>
          <cell r="B518" t="str">
            <v>     其他新闻出版电影支出</v>
          </cell>
          <cell r="C518">
            <v>0</v>
          </cell>
          <cell r="D518" t="str">
            <v/>
          </cell>
        </row>
        <row r="519">
          <cell r="A519" t="str">
            <v>20708</v>
          </cell>
          <cell r="B519" t="str">
            <v>   广播电视</v>
          </cell>
          <cell r="C519">
            <v>521.09</v>
          </cell>
          <cell r="D519">
            <v>584.79</v>
          </cell>
        </row>
        <row r="520">
          <cell r="A520" t="str">
            <v>2070801</v>
          </cell>
          <cell r="B520" t="str">
            <v>     行政运行</v>
          </cell>
          <cell r="C520">
            <v>511.09</v>
          </cell>
          <cell r="D520">
            <v>550.54</v>
          </cell>
        </row>
        <row r="521">
          <cell r="A521" t="str">
            <v>2070802</v>
          </cell>
          <cell r="B521" t="str">
            <v>     一般行政管理事务</v>
          </cell>
          <cell r="C521">
            <v>0</v>
          </cell>
          <cell r="D521">
            <v>0</v>
          </cell>
        </row>
        <row r="522">
          <cell r="A522" t="str">
            <v>2070803</v>
          </cell>
          <cell r="B522" t="str">
            <v>     机关服务</v>
          </cell>
          <cell r="C522">
            <v>0</v>
          </cell>
          <cell r="D522" t="str">
            <v/>
          </cell>
        </row>
        <row r="523">
          <cell r="A523" t="str">
            <v>2070804</v>
          </cell>
          <cell r="B523" t="str">
            <v>     广播</v>
          </cell>
          <cell r="C523">
            <v>0</v>
          </cell>
          <cell r="D523">
            <v>0</v>
          </cell>
        </row>
        <row r="524">
          <cell r="A524" t="str">
            <v>2070805</v>
          </cell>
          <cell r="B524" t="str">
            <v>     电视</v>
          </cell>
          <cell r="C524">
            <v>0</v>
          </cell>
          <cell r="D524">
            <v>0</v>
          </cell>
        </row>
        <row r="525">
          <cell r="A525" t="str">
            <v>2070806</v>
          </cell>
          <cell r="B525" t="str">
            <v>     监测监管</v>
          </cell>
          <cell r="C525">
            <v>0</v>
          </cell>
          <cell r="D525" t="str">
            <v/>
          </cell>
        </row>
        <row r="526">
          <cell r="A526" t="str">
            <v>2070807</v>
          </cell>
          <cell r="B526" t="str">
            <v>     传输发射</v>
          </cell>
          <cell r="C526">
            <v>0</v>
          </cell>
          <cell r="D526" t="str">
            <v/>
          </cell>
        </row>
        <row r="527">
          <cell r="A527" t="str">
            <v>2070808</v>
          </cell>
          <cell r="B527" t="str">
            <v>     广播电视事务</v>
          </cell>
          <cell r="C527">
            <v>0</v>
          </cell>
          <cell r="D527" t="str">
            <v/>
          </cell>
        </row>
        <row r="528">
          <cell r="A528" t="str">
            <v>2070899</v>
          </cell>
          <cell r="B528" t="str">
            <v>     其他广播电视支出</v>
          </cell>
          <cell r="C528">
            <v>10</v>
          </cell>
          <cell r="D528">
            <v>34.25</v>
          </cell>
        </row>
        <row r="529">
          <cell r="A529" t="str">
            <v>20799</v>
          </cell>
          <cell r="B529" t="str">
            <v>   其他文化旅游体育与传媒支出</v>
          </cell>
          <cell r="C529">
            <v>220</v>
          </cell>
          <cell r="D529">
            <v>77.1</v>
          </cell>
        </row>
        <row r="530">
          <cell r="A530" t="str">
            <v>2079902</v>
          </cell>
          <cell r="B530" t="str">
            <v>     宣传文化发展专项支出</v>
          </cell>
          <cell r="C530">
            <v>0</v>
          </cell>
          <cell r="D530">
            <v>0</v>
          </cell>
        </row>
        <row r="531">
          <cell r="A531" t="str">
            <v>2079903</v>
          </cell>
          <cell r="B531" t="str">
            <v>     文化产业发展专项支出</v>
          </cell>
          <cell r="C531">
            <v>0</v>
          </cell>
          <cell r="D531">
            <v>0</v>
          </cell>
        </row>
        <row r="532">
          <cell r="A532" t="str">
            <v>2079999</v>
          </cell>
          <cell r="B532" t="str">
            <v>     其他文化旅游体育与传媒支出</v>
          </cell>
          <cell r="C532">
            <v>220</v>
          </cell>
          <cell r="D532">
            <v>77.1</v>
          </cell>
        </row>
        <row r="533">
          <cell r="A533" t="str">
            <v>208</v>
          </cell>
          <cell r="B533" t="str">
            <v>社会保障和就业支出</v>
          </cell>
          <cell r="C533">
            <v>36045.83</v>
          </cell>
          <cell r="D533">
            <v>45538.17</v>
          </cell>
        </row>
        <row r="534">
          <cell r="A534" t="str">
            <v>20801</v>
          </cell>
          <cell r="B534" t="str">
            <v>   人力资源和社会保障管理事务</v>
          </cell>
          <cell r="C534">
            <v>2265.84</v>
          </cell>
          <cell r="D534">
            <v>2382.05</v>
          </cell>
        </row>
        <row r="535">
          <cell r="A535" t="str">
            <v>2080101</v>
          </cell>
          <cell r="B535" t="str">
            <v>     行政运行</v>
          </cell>
          <cell r="C535">
            <v>954.3</v>
          </cell>
          <cell r="D535">
            <v>982.85</v>
          </cell>
        </row>
        <row r="536">
          <cell r="A536" t="str">
            <v>2080102</v>
          </cell>
          <cell r="B536" t="str">
            <v>     一般行政管理事务</v>
          </cell>
          <cell r="C536">
            <v>0</v>
          </cell>
          <cell r="D536">
            <v>0</v>
          </cell>
        </row>
        <row r="537">
          <cell r="A537" t="str">
            <v>2080103</v>
          </cell>
          <cell r="B537" t="str">
            <v>     机关服务</v>
          </cell>
          <cell r="C537">
            <v>0</v>
          </cell>
          <cell r="D537">
            <v>0</v>
          </cell>
        </row>
        <row r="538">
          <cell r="A538" t="str">
            <v>2080104</v>
          </cell>
          <cell r="B538" t="str">
            <v>     综合业务管理</v>
          </cell>
          <cell r="C538">
            <v>0</v>
          </cell>
          <cell r="D538">
            <v>0</v>
          </cell>
        </row>
        <row r="539">
          <cell r="A539" t="str">
            <v>2080105</v>
          </cell>
          <cell r="B539" t="str">
            <v>     劳动保障监察</v>
          </cell>
          <cell r="C539">
            <v>0</v>
          </cell>
          <cell r="D539">
            <v>0</v>
          </cell>
        </row>
        <row r="540">
          <cell r="A540" t="str">
            <v>2080106</v>
          </cell>
          <cell r="B540" t="str">
            <v>     就业管理事务</v>
          </cell>
          <cell r="C540">
            <v>0</v>
          </cell>
          <cell r="D540">
            <v>0</v>
          </cell>
        </row>
        <row r="541">
          <cell r="A541" t="str">
            <v>2080107</v>
          </cell>
          <cell r="B541" t="str">
            <v>     社会保险业务管理事务</v>
          </cell>
          <cell r="C541">
            <v>2</v>
          </cell>
          <cell r="D541">
            <v>0</v>
          </cell>
        </row>
        <row r="542">
          <cell r="A542" t="str">
            <v>2080108</v>
          </cell>
          <cell r="B542" t="str">
            <v>     信息化建设</v>
          </cell>
          <cell r="C542">
            <v>0</v>
          </cell>
          <cell r="D542">
            <v>0</v>
          </cell>
        </row>
        <row r="543">
          <cell r="A543" t="str">
            <v>2080109</v>
          </cell>
          <cell r="B543" t="str">
            <v>     社会保险经办机构</v>
          </cell>
          <cell r="C543">
            <v>1255.99</v>
          </cell>
          <cell r="D543">
            <v>1399.2</v>
          </cell>
        </row>
        <row r="544">
          <cell r="A544" t="str">
            <v>2080110</v>
          </cell>
          <cell r="B544" t="str">
            <v>     劳动关系和维权</v>
          </cell>
          <cell r="C544">
            <v>0</v>
          </cell>
          <cell r="D544">
            <v>0</v>
          </cell>
        </row>
        <row r="545">
          <cell r="A545" t="str">
            <v>2080111</v>
          </cell>
          <cell r="B545" t="str">
            <v>     公共就业服务和职业技能鉴定机构</v>
          </cell>
          <cell r="C545">
            <v>0</v>
          </cell>
          <cell r="D545">
            <v>0</v>
          </cell>
        </row>
        <row r="546">
          <cell r="A546" t="str">
            <v>2080112</v>
          </cell>
          <cell r="B546" t="str">
            <v>     劳动人事争议调解仲裁</v>
          </cell>
          <cell r="C546">
            <v>0</v>
          </cell>
          <cell r="D546">
            <v>0</v>
          </cell>
        </row>
        <row r="547">
          <cell r="A547">
            <v>2080113</v>
          </cell>
          <cell r="B547" t="str">
            <v>     政府特殊津贴</v>
          </cell>
          <cell r="C547">
            <v>0</v>
          </cell>
          <cell r="D547" t="str">
            <v/>
          </cell>
        </row>
        <row r="548">
          <cell r="A548">
            <v>2080114</v>
          </cell>
          <cell r="B548" t="str">
            <v>     资助留学回国人员</v>
          </cell>
          <cell r="C548">
            <v>0</v>
          </cell>
          <cell r="D548" t="str">
            <v/>
          </cell>
        </row>
        <row r="549">
          <cell r="A549">
            <v>2080115</v>
          </cell>
          <cell r="B549" t="str">
            <v>     博士后日常经费</v>
          </cell>
          <cell r="C549">
            <v>0</v>
          </cell>
          <cell r="D549" t="str">
            <v/>
          </cell>
        </row>
        <row r="550">
          <cell r="A550">
            <v>2080116</v>
          </cell>
          <cell r="B550" t="str">
            <v>     引进人才费用</v>
          </cell>
          <cell r="C550">
            <v>0</v>
          </cell>
          <cell r="D550" t="str">
            <v/>
          </cell>
        </row>
        <row r="551">
          <cell r="A551">
            <v>2080150</v>
          </cell>
          <cell r="B551" t="str">
            <v>     事业运行</v>
          </cell>
          <cell r="C551">
            <v>0</v>
          </cell>
          <cell r="D551" t="str">
            <v/>
          </cell>
        </row>
        <row r="552">
          <cell r="A552" t="str">
            <v>2080199</v>
          </cell>
          <cell r="B552" t="str">
            <v>     其他人力资源和社会保障管理事务支出</v>
          </cell>
          <cell r="C552">
            <v>53.55</v>
          </cell>
          <cell r="D552">
            <v>0</v>
          </cell>
        </row>
        <row r="553">
          <cell r="A553" t="str">
            <v>20802</v>
          </cell>
          <cell r="B553" t="str">
            <v>   民政管理事务</v>
          </cell>
          <cell r="C553">
            <v>845.83</v>
          </cell>
          <cell r="D553">
            <v>1411.63</v>
          </cell>
        </row>
        <row r="554">
          <cell r="A554" t="str">
            <v>2080201</v>
          </cell>
          <cell r="B554" t="str">
            <v>     行政运行</v>
          </cell>
          <cell r="C554">
            <v>308.28</v>
          </cell>
          <cell r="D554">
            <v>326.69</v>
          </cell>
        </row>
        <row r="555">
          <cell r="A555" t="str">
            <v>2080202</v>
          </cell>
          <cell r="B555" t="str">
            <v>     一般行政管理事务</v>
          </cell>
          <cell r="C555">
            <v>0</v>
          </cell>
          <cell r="D555">
            <v>0</v>
          </cell>
        </row>
        <row r="556">
          <cell r="A556" t="str">
            <v>2080203</v>
          </cell>
          <cell r="B556" t="str">
            <v>     机关服务</v>
          </cell>
          <cell r="C556">
            <v>0</v>
          </cell>
          <cell r="D556">
            <v>0</v>
          </cell>
        </row>
        <row r="557">
          <cell r="A557" t="str">
            <v>2080206</v>
          </cell>
          <cell r="B557" t="str">
            <v>     社会组织管理</v>
          </cell>
          <cell r="C557">
            <v>0</v>
          </cell>
          <cell r="D557">
            <v>0</v>
          </cell>
        </row>
        <row r="558">
          <cell r="A558" t="str">
            <v>2080207</v>
          </cell>
          <cell r="B558" t="str">
            <v>     行政区划和地名管理</v>
          </cell>
          <cell r="C558">
            <v>0</v>
          </cell>
          <cell r="D558">
            <v>0</v>
          </cell>
        </row>
        <row r="559">
          <cell r="A559" t="str">
            <v>2080208</v>
          </cell>
          <cell r="B559" t="str">
            <v>     基层政权建设和社区治理</v>
          </cell>
          <cell r="C559">
            <v>0</v>
          </cell>
          <cell r="D559">
            <v>0</v>
          </cell>
        </row>
        <row r="560">
          <cell r="A560" t="str">
            <v>2080299</v>
          </cell>
          <cell r="B560" t="str">
            <v>     其他民政管理事务支出</v>
          </cell>
          <cell r="C560">
            <v>537.55</v>
          </cell>
          <cell r="D560">
            <v>1084.94</v>
          </cell>
        </row>
        <row r="561">
          <cell r="A561" t="str">
            <v>20804</v>
          </cell>
          <cell r="B561" t="str">
            <v>   补充全国社会保障基金</v>
          </cell>
          <cell r="C561">
            <v>0</v>
          </cell>
          <cell r="D561">
            <v>0</v>
          </cell>
        </row>
        <row r="562">
          <cell r="A562" t="str">
            <v>2080402</v>
          </cell>
          <cell r="B562" t="str">
            <v>     用一般公共预算补充基金</v>
          </cell>
          <cell r="C562">
            <v>0</v>
          </cell>
          <cell r="D562">
            <v>0</v>
          </cell>
        </row>
        <row r="563">
          <cell r="A563" t="str">
            <v>20805</v>
          </cell>
          <cell r="B563" t="str">
            <v>   行政事业单位养老支出</v>
          </cell>
          <cell r="C563">
            <v>9890.47</v>
          </cell>
          <cell r="D563">
            <v>12440.43</v>
          </cell>
        </row>
        <row r="564">
          <cell r="A564" t="str">
            <v>2080501</v>
          </cell>
          <cell r="B564" t="str">
            <v>     行政单位离退休</v>
          </cell>
          <cell r="C564">
            <v>189.03</v>
          </cell>
          <cell r="D564">
            <v>160.44</v>
          </cell>
        </row>
        <row r="565">
          <cell r="A565" t="str">
            <v>2080502</v>
          </cell>
          <cell r="B565" t="str">
            <v>     事业单位离退休</v>
          </cell>
          <cell r="C565">
            <v>4995.36</v>
          </cell>
          <cell r="D565">
            <v>7459.99</v>
          </cell>
        </row>
        <row r="566">
          <cell r="A566" t="str">
            <v>2080503</v>
          </cell>
          <cell r="B566" t="str">
            <v>     离退休人员管理机构</v>
          </cell>
          <cell r="C566">
            <v>0</v>
          </cell>
          <cell r="D566">
            <v>0</v>
          </cell>
        </row>
        <row r="567">
          <cell r="A567" t="str">
            <v>2080505</v>
          </cell>
          <cell r="B567" t="str">
            <v>     机关事业单位基本养老保险缴费支出</v>
          </cell>
          <cell r="C567">
            <v>380</v>
          </cell>
          <cell r="D567">
            <v>0</v>
          </cell>
        </row>
        <row r="568">
          <cell r="A568" t="str">
            <v>2080506</v>
          </cell>
          <cell r="B568" t="str">
            <v>     机关事业单位职业年金缴费支出</v>
          </cell>
          <cell r="C568">
            <v>918</v>
          </cell>
          <cell r="D568">
            <v>1820</v>
          </cell>
        </row>
        <row r="569">
          <cell r="A569" t="str">
            <v>2080507</v>
          </cell>
          <cell r="B569" t="str">
            <v>     对机关事业单位基本养老保险基金的补助</v>
          </cell>
          <cell r="C569">
            <v>3408.08</v>
          </cell>
          <cell r="D569">
            <v>3000</v>
          </cell>
        </row>
        <row r="570">
          <cell r="A570">
            <v>2080508</v>
          </cell>
          <cell r="B570" t="str">
            <v>     对机关事业单位职业年金的补助</v>
          </cell>
          <cell r="C570">
            <v>0</v>
          </cell>
          <cell r="D570" t="str">
            <v/>
          </cell>
        </row>
        <row r="571">
          <cell r="A571" t="str">
            <v>2080599</v>
          </cell>
          <cell r="B571" t="str">
            <v>     其他行政事业单位养老支出</v>
          </cell>
          <cell r="C571">
            <v>0</v>
          </cell>
          <cell r="D571">
            <v>0</v>
          </cell>
        </row>
        <row r="572">
          <cell r="A572" t="str">
            <v>20806</v>
          </cell>
          <cell r="B572" t="str">
            <v>   企业改革补助</v>
          </cell>
          <cell r="C572">
            <v>0</v>
          </cell>
          <cell r="D572">
            <v>0</v>
          </cell>
        </row>
        <row r="573">
          <cell r="A573" t="str">
            <v>2080601</v>
          </cell>
          <cell r="B573" t="str">
            <v>     企业关闭破产补助</v>
          </cell>
          <cell r="C573">
            <v>0</v>
          </cell>
          <cell r="D573" t="str">
            <v/>
          </cell>
        </row>
        <row r="574">
          <cell r="A574" t="str">
            <v>2080602</v>
          </cell>
          <cell r="B574" t="str">
            <v>     厂办大集体改革补助</v>
          </cell>
          <cell r="C574">
            <v>0</v>
          </cell>
          <cell r="D574" t="str">
            <v/>
          </cell>
        </row>
        <row r="575">
          <cell r="A575" t="str">
            <v>2080699</v>
          </cell>
          <cell r="B575" t="str">
            <v>     其他企业改革发展补助</v>
          </cell>
          <cell r="C575">
            <v>0</v>
          </cell>
          <cell r="D575">
            <v>0</v>
          </cell>
        </row>
        <row r="576">
          <cell r="A576" t="str">
            <v>20807</v>
          </cell>
          <cell r="B576" t="str">
            <v>   就业补助</v>
          </cell>
          <cell r="C576">
            <v>2390.84</v>
          </cell>
          <cell r="D576">
            <v>2823.54</v>
          </cell>
        </row>
        <row r="577">
          <cell r="A577" t="str">
            <v>2080701</v>
          </cell>
          <cell r="B577" t="str">
            <v>     就业创业服务补贴</v>
          </cell>
          <cell r="C577">
            <v>9.3</v>
          </cell>
          <cell r="D577" t="str">
            <v/>
          </cell>
        </row>
        <row r="578">
          <cell r="A578" t="str">
            <v>2080702</v>
          </cell>
          <cell r="B578" t="str">
            <v>     职业培训补贴</v>
          </cell>
          <cell r="C578">
            <v>700</v>
          </cell>
          <cell r="D578" t="str">
            <v/>
          </cell>
        </row>
        <row r="579">
          <cell r="A579" t="str">
            <v>2080704</v>
          </cell>
          <cell r="B579" t="str">
            <v>     社会保险补贴</v>
          </cell>
          <cell r="C579">
            <v>0</v>
          </cell>
          <cell r="D579" t="str">
            <v/>
          </cell>
        </row>
        <row r="580">
          <cell r="A580" t="str">
            <v>2080705</v>
          </cell>
          <cell r="B580" t="str">
            <v>     公益性岗位补贴</v>
          </cell>
          <cell r="C580">
            <v>600</v>
          </cell>
          <cell r="D580">
            <v>0</v>
          </cell>
        </row>
        <row r="581">
          <cell r="A581" t="str">
            <v>2080709</v>
          </cell>
          <cell r="B581" t="str">
            <v>     职业技能鉴定补贴</v>
          </cell>
          <cell r="C581">
            <v>0</v>
          </cell>
          <cell r="D581" t="str">
            <v/>
          </cell>
        </row>
        <row r="582">
          <cell r="A582" t="str">
            <v>2080711</v>
          </cell>
          <cell r="B582" t="str">
            <v>     就业见习补贴</v>
          </cell>
          <cell r="C582">
            <v>0</v>
          </cell>
          <cell r="D582">
            <v>0</v>
          </cell>
        </row>
        <row r="583">
          <cell r="A583" t="str">
            <v>2080712</v>
          </cell>
          <cell r="B583" t="str">
            <v>     高技能人才培养补助</v>
          </cell>
          <cell r="C583">
            <v>0</v>
          </cell>
          <cell r="D583" t="str">
            <v/>
          </cell>
        </row>
        <row r="584">
          <cell r="A584" t="str">
            <v>2080713</v>
          </cell>
          <cell r="B584" t="str">
            <v>     促进创业补贴</v>
          </cell>
          <cell r="C584">
            <v>0</v>
          </cell>
          <cell r="D584" t="str">
            <v/>
          </cell>
        </row>
        <row r="585">
          <cell r="A585" t="str">
            <v>2080799</v>
          </cell>
          <cell r="B585" t="str">
            <v>     其他就业补助支出</v>
          </cell>
          <cell r="C585">
            <v>1081.54</v>
          </cell>
          <cell r="D585">
            <v>2823.54</v>
          </cell>
        </row>
        <row r="586">
          <cell r="A586" t="str">
            <v>20808</v>
          </cell>
          <cell r="B586" t="str">
            <v>   抚恤</v>
          </cell>
          <cell r="C586">
            <v>3168.22</v>
          </cell>
          <cell r="D586">
            <v>3429.71</v>
          </cell>
        </row>
        <row r="587">
          <cell r="A587" t="str">
            <v>2080801</v>
          </cell>
          <cell r="B587" t="str">
            <v>     死亡抚恤</v>
          </cell>
          <cell r="C587">
            <v>257.45</v>
          </cell>
          <cell r="D587">
            <v>141.9</v>
          </cell>
        </row>
        <row r="588">
          <cell r="A588" t="str">
            <v>2080802</v>
          </cell>
          <cell r="B588" t="str">
            <v>     伤残抚恤</v>
          </cell>
          <cell r="C588">
            <v>472.54</v>
          </cell>
          <cell r="D588">
            <v>615.84</v>
          </cell>
        </row>
        <row r="589">
          <cell r="A589" t="str">
            <v>2080803</v>
          </cell>
          <cell r="B589" t="str">
            <v>     在乡复员、退伍军人生活补助</v>
          </cell>
          <cell r="C589">
            <v>719.85</v>
          </cell>
          <cell r="D589">
            <v>344.58</v>
          </cell>
        </row>
        <row r="590">
          <cell r="A590" t="str">
            <v>2080804</v>
          </cell>
          <cell r="B590" t="str">
            <v>     优抚事业单位支出</v>
          </cell>
          <cell r="C590">
            <v>60</v>
          </cell>
          <cell r="D590">
            <v>0</v>
          </cell>
        </row>
        <row r="591">
          <cell r="A591" t="str">
            <v>2080805</v>
          </cell>
          <cell r="B591" t="str">
            <v>     义务兵优待</v>
          </cell>
          <cell r="C591">
            <v>319.96</v>
          </cell>
          <cell r="D591">
            <v>495</v>
          </cell>
        </row>
        <row r="592">
          <cell r="A592" t="str">
            <v>2080806</v>
          </cell>
          <cell r="B592" t="str">
            <v>     农村籍退役士兵老年生活补助</v>
          </cell>
          <cell r="C592">
            <v>1.66</v>
          </cell>
          <cell r="D592">
            <v>0</v>
          </cell>
        </row>
        <row r="593">
          <cell r="A593">
            <v>2080808</v>
          </cell>
          <cell r="B593" t="str">
            <v>   烈士纪念设施管理维护</v>
          </cell>
        </row>
        <row r="593">
          <cell r="D593">
            <v>170</v>
          </cell>
        </row>
        <row r="594">
          <cell r="A594" t="str">
            <v>2080899</v>
          </cell>
          <cell r="B594" t="str">
            <v>     其他优抚支出</v>
          </cell>
          <cell r="C594">
            <v>1336.76</v>
          </cell>
          <cell r="D594">
            <v>1662.39</v>
          </cell>
        </row>
        <row r="595">
          <cell r="A595" t="str">
            <v>20809</v>
          </cell>
          <cell r="B595" t="str">
            <v>   退役安置</v>
          </cell>
          <cell r="C595">
            <v>368.03</v>
          </cell>
          <cell r="D595">
            <v>812.42</v>
          </cell>
        </row>
        <row r="596">
          <cell r="A596" t="str">
            <v>2080901</v>
          </cell>
          <cell r="B596" t="str">
            <v>     退役士兵安置</v>
          </cell>
          <cell r="C596">
            <v>173.27</v>
          </cell>
          <cell r="D596">
            <v>583.5</v>
          </cell>
        </row>
        <row r="597">
          <cell r="A597" t="str">
            <v>2080902</v>
          </cell>
          <cell r="B597" t="str">
            <v>     军队移交政府的离退休人员安置</v>
          </cell>
          <cell r="C597">
            <v>12.09</v>
          </cell>
          <cell r="D597">
            <v>15</v>
          </cell>
        </row>
        <row r="598">
          <cell r="A598" t="str">
            <v>2080903</v>
          </cell>
          <cell r="B598" t="str">
            <v>     军队移交政府离退休干部管理机构</v>
          </cell>
          <cell r="C598">
            <v>0</v>
          </cell>
          <cell r="D598">
            <v>0</v>
          </cell>
        </row>
        <row r="599">
          <cell r="A599" t="str">
            <v>2080904</v>
          </cell>
          <cell r="B599" t="str">
            <v>     退役士兵管理教育</v>
          </cell>
          <cell r="C599">
            <v>1.08</v>
          </cell>
          <cell r="D599">
            <v>60</v>
          </cell>
        </row>
        <row r="600">
          <cell r="A600" t="str">
            <v>2080905</v>
          </cell>
          <cell r="B600" t="str">
            <v>     军队转业干部安置</v>
          </cell>
          <cell r="C600">
            <v>37</v>
          </cell>
          <cell r="D600">
            <v>153.92</v>
          </cell>
        </row>
        <row r="601">
          <cell r="A601" t="str">
            <v>2080999</v>
          </cell>
          <cell r="B601" t="str">
            <v>     其他退役安置支出</v>
          </cell>
          <cell r="C601">
            <v>144.59</v>
          </cell>
          <cell r="D601">
            <v>0</v>
          </cell>
        </row>
        <row r="602">
          <cell r="A602" t="str">
            <v>20810</v>
          </cell>
          <cell r="B602" t="str">
            <v>   社会福利</v>
          </cell>
          <cell r="C602">
            <v>1509.93</v>
          </cell>
          <cell r="D602">
            <v>3325.79</v>
          </cell>
        </row>
        <row r="603">
          <cell r="A603" t="str">
            <v>2081001</v>
          </cell>
          <cell r="B603" t="str">
            <v>     儿童福利</v>
          </cell>
          <cell r="C603">
            <v>100.89</v>
          </cell>
          <cell r="D603">
            <v>118.27</v>
          </cell>
        </row>
        <row r="604">
          <cell r="A604" t="str">
            <v>2081002</v>
          </cell>
          <cell r="B604" t="str">
            <v>     老年福利</v>
          </cell>
          <cell r="C604">
            <v>480.41</v>
          </cell>
          <cell r="D604">
            <v>1237.92</v>
          </cell>
        </row>
        <row r="605">
          <cell r="A605" t="str">
            <v>2081003</v>
          </cell>
          <cell r="B605" t="str">
            <v>     康复辅具</v>
          </cell>
          <cell r="C605">
            <v>0</v>
          </cell>
          <cell r="D605">
            <v>0</v>
          </cell>
        </row>
        <row r="606">
          <cell r="A606" t="str">
            <v>2081004</v>
          </cell>
          <cell r="B606" t="str">
            <v>     殡葬</v>
          </cell>
          <cell r="C606">
            <v>873.63</v>
          </cell>
          <cell r="D606">
            <v>1969.6</v>
          </cell>
        </row>
        <row r="607">
          <cell r="A607" t="str">
            <v>2081005</v>
          </cell>
          <cell r="B607" t="str">
            <v>     社会福利事业单位</v>
          </cell>
          <cell r="C607">
            <v>0</v>
          </cell>
          <cell r="D607" t="str">
            <v/>
          </cell>
        </row>
        <row r="608">
          <cell r="A608" t="str">
            <v>2081006</v>
          </cell>
          <cell r="B608" t="str">
            <v>     养老服务</v>
          </cell>
          <cell r="C608">
            <v>55</v>
          </cell>
          <cell r="D608">
            <v>0</v>
          </cell>
        </row>
        <row r="609">
          <cell r="A609" t="str">
            <v>2081099</v>
          </cell>
          <cell r="B609" t="str">
            <v>     其他社会福利支出</v>
          </cell>
          <cell r="C609">
            <v>0</v>
          </cell>
          <cell r="D609">
            <v>0</v>
          </cell>
        </row>
        <row r="610">
          <cell r="A610" t="str">
            <v>20811</v>
          </cell>
          <cell r="B610" t="str">
            <v>   残疾人事业</v>
          </cell>
          <cell r="C610">
            <v>1022.72</v>
          </cell>
          <cell r="D610">
            <v>1207.86</v>
          </cell>
        </row>
        <row r="611">
          <cell r="A611" t="str">
            <v>2081101</v>
          </cell>
          <cell r="B611" t="str">
            <v>     行政运行</v>
          </cell>
          <cell r="C611">
            <v>200.79</v>
          </cell>
          <cell r="D611">
            <v>221.49</v>
          </cell>
        </row>
        <row r="612">
          <cell r="A612" t="str">
            <v>2081102</v>
          </cell>
          <cell r="B612" t="str">
            <v>     一般行政管理事务</v>
          </cell>
          <cell r="C612">
            <v>0</v>
          </cell>
          <cell r="D612">
            <v>0</v>
          </cell>
        </row>
        <row r="613">
          <cell r="A613" t="str">
            <v>2081103</v>
          </cell>
          <cell r="B613" t="str">
            <v>     机关服务</v>
          </cell>
          <cell r="C613">
            <v>0</v>
          </cell>
          <cell r="D613">
            <v>0</v>
          </cell>
        </row>
        <row r="614">
          <cell r="A614" t="str">
            <v>2081104</v>
          </cell>
          <cell r="B614" t="str">
            <v>     残疾人康复</v>
          </cell>
          <cell r="C614">
            <v>247</v>
          </cell>
          <cell r="D614">
            <v>396</v>
          </cell>
        </row>
        <row r="615">
          <cell r="A615" t="str">
            <v>2081105</v>
          </cell>
          <cell r="B615" t="str">
            <v>     残疾人就业和扶贫</v>
          </cell>
          <cell r="C615">
            <v>66.29</v>
          </cell>
          <cell r="D615">
            <v>72.34</v>
          </cell>
        </row>
        <row r="616">
          <cell r="A616" t="str">
            <v>2081106</v>
          </cell>
          <cell r="B616" t="str">
            <v>     残疾人体育</v>
          </cell>
          <cell r="C616">
            <v>0</v>
          </cell>
          <cell r="D616">
            <v>0</v>
          </cell>
        </row>
        <row r="617">
          <cell r="A617" t="str">
            <v>2081107</v>
          </cell>
          <cell r="B617" t="str">
            <v>     残疾人生活和护理补贴</v>
          </cell>
          <cell r="C617">
            <v>507.6</v>
          </cell>
          <cell r="D617">
            <v>517.03</v>
          </cell>
        </row>
        <row r="618">
          <cell r="A618" t="str">
            <v>2081199</v>
          </cell>
          <cell r="B618" t="str">
            <v>     其他残疾人事业支出</v>
          </cell>
          <cell r="C618">
            <v>1.04</v>
          </cell>
          <cell r="D618">
            <v>1</v>
          </cell>
        </row>
        <row r="619">
          <cell r="A619" t="str">
            <v>20816</v>
          </cell>
          <cell r="B619" t="str">
            <v>   红十字事业</v>
          </cell>
          <cell r="C619">
            <v>117.45</v>
          </cell>
          <cell r="D619">
            <v>118.16</v>
          </cell>
        </row>
        <row r="620">
          <cell r="A620" t="str">
            <v>2081601</v>
          </cell>
          <cell r="B620" t="str">
            <v>     行政运行</v>
          </cell>
          <cell r="C620">
            <v>107.27</v>
          </cell>
          <cell r="D620">
            <v>115.16</v>
          </cell>
        </row>
        <row r="621">
          <cell r="A621" t="str">
            <v>2081602</v>
          </cell>
          <cell r="B621" t="str">
            <v>     一般行政管理事务</v>
          </cell>
          <cell r="C621">
            <v>0</v>
          </cell>
          <cell r="D621">
            <v>0</v>
          </cell>
        </row>
        <row r="622">
          <cell r="A622" t="str">
            <v>2081603</v>
          </cell>
          <cell r="B622" t="str">
            <v>     机关服务</v>
          </cell>
          <cell r="C622">
            <v>0</v>
          </cell>
          <cell r="D622">
            <v>0</v>
          </cell>
        </row>
        <row r="623">
          <cell r="A623" t="str">
            <v>2081699</v>
          </cell>
          <cell r="B623" t="str">
            <v>     其他红十字事业支出</v>
          </cell>
          <cell r="C623">
            <v>10.18</v>
          </cell>
          <cell r="D623">
            <v>3</v>
          </cell>
        </row>
        <row r="624">
          <cell r="A624" t="str">
            <v>20819</v>
          </cell>
          <cell r="B624" t="str">
            <v>   最低生活保障</v>
          </cell>
          <cell r="C624">
            <v>5982.22</v>
          </cell>
          <cell r="D624">
            <v>5946.81</v>
          </cell>
        </row>
        <row r="625">
          <cell r="A625" t="str">
            <v>2081901</v>
          </cell>
          <cell r="B625" t="str">
            <v>     城市最低生活保障金支出</v>
          </cell>
          <cell r="C625">
            <v>801.44</v>
          </cell>
          <cell r="D625">
            <v>733.08</v>
          </cell>
        </row>
        <row r="626">
          <cell r="A626" t="str">
            <v>2081902</v>
          </cell>
          <cell r="B626" t="str">
            <v>     农村最低生活保障金支出</v>
          </cell>
          <cell r="C626">
            <v>5180.78</v>
          </cell>
          <cell r="D626">
            <v>5213.73</v>
          </cell>
        </row>
        <row r="627">
          <cell r="A627" t="str">
            <v>20820</v>
          </cell>
          <cell r="B627" t="str">
            <v>   临时救助</v>
          </cell>
          <cell r="C627">
            <v>429.97</v>
          </cell>
          <cell r="D627">
            <v>430.03</v>
          </cell>
        </row>
        <row r="628">
          <cell r="A628" t="str">
            <v>2082001</v>
          </cell>
          <cell r="B628" t="str">
            <v>     临时救助支出</v>
          </cell>
          <cell r="C628">
            <v>400</v>
          </cell>
          <cell r="D628">
            <v>400.02</v>
          </cell>
        </row>
        <row r="629">
          <cell r="A629" t="str">
            <v>2082002</v>
          </cell>
          <cell r="B629" t="str">
            <v>     流浪乞讨人员救助支出</v>
          </cell>
          <cell r="C629">
            <v>29.97</v>
          </cell>
          <cell r="D629">
            <v>30.01</v>
          </cell>
        </row>
        <row r="630">
          <cell r="A630" t="str">
            <v>20821</v>
          </cell>
          <cell r="B630" t="str">
            <v>   特困人员救助供养</v>
          </cell>
          <cell r="C630">
            <v>1113.36</v>
          </cell>
          <cell r="D630">
            <v>1127.71</v>
          </cell>
        </row>
        <row r="631">
          <cell r="A631" t="str">
            <v>2082101</v>
          </cell>
          <cell r="B631" t="str">
            <v>     城市特困人员救助供养支出</v>
          </cell>
          <cell r="C631">
            <v>0</v>
          </cell>
          <cell r="D631">
            <v>0</v>
          </cell>
        </row>
        <row r="632">
          <cell r="A632" t="str">
            <v>2082102</v>
          </cell>
          <cell r="B632" t="str">
            <v>     农村特困人员救助供养支出</v>
          </cell>
          <cell r="C632">
            <v>1113.36</v>
          </cell>
          <cell r="D632">
            <v>1127.71</v>
          </cell>
        </row>
        <row r="633">
          <cell r="A633" t="str">
            <v>20824</v>
          </cell>
          <cell r="B633" t="str">
            <v>   补充道路交通事故社会救助基金</v>
          </cell>
          <cell r="C633">
            <v>0</v>
          </cell>
          <cell r="D633">
            <v>0</v>
          </cell>
        </row>
        <row r="634">
          <cell r="A634" t="str">
            <v>2082401</v>
          </cell>
          <cell r="B634" t="str">
            <v>     交强险增值税补助基金支出</v>
          </cell>
          <cell r="C634">
            <v>0</v>
          </cell>
          <cell r="D634">
            <v>0</v>
          </cell>
        </row>
        <row r="635">
          <cell r="A635" t="str">
            <v>2082402</v>
          </cell>
          <cell r="B635" t="str">
            <v>     交强险罚款收入补助基金支出</v>
          </cell>
          <cell r="C635">
            <v>0</v>
          </cell>
          <cell r="D635">
            <v>0</v>
          </cell>
        </row>
        <row r="636">
          <cell r="A636" t="str">
            <v>20825</v>
          </cell>
          <cell r="B636" t="str">
            <v>   其他生活救助</v>
          </cell>
          <cell r="C636">
            <v>76.89</v>
          </cell>
          <cell r="D636">
            <v>75.48</v>
          </cell>
        </row>
        <row r="637">
          <cell r="A637" t="str">
            <v>2082501</v>
          </cell>
          <cell r="B637" t="str">
            <v>     其他城市生活救助</v>
          </cell>
          <cell r="C637">
            <v>0</v>
          </cell>
          <cell r="D637">
            <v>0</v>
          </cell>
        </row>
        <row r="638">
          <cell r="A638" t="str">
            <v>2082502</v>
          </cell>
          <cell r="B638" t="str">
            <v>     其他农村生活救助</v>
          </cell>
          <cell r="C638">
            <v>76.89</v>
          </cell>
          <cell r="D638">
            <v>75.48</v>
          </cell>
        </row>
        <row r="639">
          <cell r="A639" t="str">
            <v>20826</v>
          </cell>
          <cell r="B639" t="str">
            <v>   财政对基本养老保险基金的补助</v>
          </cell>
          <cell r="C639">
            <v>6352.44</v>
          </cell>
          <cell r="D639">
            <v>9181.31</v>
          </cell>
        </row>
        <row r="640">
          <cell r="A640" t="str">
            <v>2082601</v>
          </cell>
          <cell r="B640" t="str">
            <v>     财政对企业职工基本养老保险基金的补助</v>
          </cell>
          <cell r="C640">
            <v>181</v>
          </cell>
          <cell r="D640">
            <v>0</v>
          </cell>
        </row>
        <row r="641">
          <cell r="A641" t="str">
            <v>2082602</v>
          </cell>
          <cell r="B641" t="str">
            <v>     财政对城乡居民基本养老保险基金的补助</v>
          </cell>
          <cell r="C641">
            <v>6171.44</v>
          </cell>
          <cell r="D641">
            <v>9181.31</v>
          </cell>
        </row>
        <row r="642">
          <cell r="A642" t="str">
            <v>2082699</v>
          </cell>
          <cell r="B642" t="str">
            <v>     财政对其他基本养老保险基金的补助</v>
          </cell>
          <cell r="C642">
            <v>0</v>
          </cell>
          <cell r="D642">
            <v>0</v>
          </cell>
        </row>
        <row r="643">
          <cell r="A643" t="str">
            <v>20827</v>
          </cell>
          <cell r="B643" t="str">
            <v>   财政对其他社会保险基金的补助</v>
          </cell>
          <cell r="C643">
            <v>0</v>
          </cell>
          <cell r="D643">
            <v>0</v>
          </cell>
        </row>
        <row r="644">
          <cell r="A644" t="str">
            <v>2082701</v>
          </cell>
          <cell r="B644" t="str">
            <v>     财政对失业保险基金的补助</v>
          </cell>
          <cell r="C644">
            <v>0</v>
          </cell>
          <cell r="D644">
            <v>0</v>
          </cell>
        </row>
        <row r="645">
          <cell r="A645" t="str">
            <v>2082702</v>
          </cell>
          <cell r="B645" t="str">
            <v>     财政对工伤保险基金的补助</v>
          </cell>
          <cell r="C645">
            <v>0</v>
          </cell>
          <cell r="D645">
            <v>0</v>
          </cell>
        </row>
        <row r="646">
          <cell r="A646" t="str">
            <v>2082703</v>
          </cell>
          <cell r="B646" t="str">
            <v>     财政对生育保险基金的补助</v>
          </cell>
          <cell r="C646">
            <v>0</v>
          </cell>
          <cell r="D646">
            <v>0</v>
          </cell>
        </row>
        <row r="647">
          <cell r="A647" t="str">
            <v>2082799</v>
          </cell>
          <cell r="B647" t="str">
            <v>     其他财政对社会保险基金的补助</v>
          </cell>
          <cell r="C647">
            <v>0</v>
          </cell>
          <cell r="D647">
            <v>0</v>
          </cell>
        </row>
        <row r="648">
          <cell r="A648" t="str">
            <v>20828</v>
          </cell>
          <cell r="B648" t="str">
            <v>   退役军人管理事务</v>
          </cell>
          <cell r="C648">
            <v>339.62</v>
          </cell>
          <cell r="D648">
            <v>377.65</v>
          </cell>
        </row>
        <row r="649">
          <cell r="A649" t="str">
            <v>2082801</v>
          </cell>
          <cell r="B649" t="str">
            <v>     行政运行</v>
          </cell>
          <cell r="C649">
            <v>125.63</v>
          </cell>
          <cell r="D649">
            <v>131.4</v>
          </cell>
        </row>
        <row r="650">
          <cell r="A650" t="str">
            <v>2082802</v>
          </cell>
          <cell r="B650" t="str">
            <v>     一般行政管理事务</v>
          </cell>
          <cell r="C650">
            <v>0</v>
          </cell>
          <cell r="D650">
            <v>0</v>
          </cell>
        </row>
        <row r="651">
          <cell r="A651" t="str">
            <v>2082803</v>
          </cell>
          <cell r="B651" t="str">
            <v>     机关服务</v>
          </cell>
          <cell r="C651">
            <v>0</v>
          </cell>
          <cell r="D651">
            <v>0</v>
          </cell>
        </row>
        <row r="652">
          <cell r="A652" t="str">
            <v>2082804</v>
          </cell>
          <cell r="B652" t="str">
            <v>     拥军优属</v>
          </cell>
          <cell r="C652">
            <v>0.4</v>
          </cell>
          <cell r="D652">
            <v>30</v>
          </cell>
        </row>
        <row r="653">
          <cell r="A653" t="str">
            <v>2082805</v>
          </cell>
          <cell r="B653" t="str">
            <v>     部队供应</v>
          </cell>
          <cell r="C653">
            <v>0</v>
          </cell>
          <cell r="D653">
            <v>0</v>
          </cell>
        </row>
        <row r="654">
          <cell r="A654" t="str">
            <v>2082850</v>
          </cell>
          <cell r="B654" t="str">
            <v>     事业运行</v>
          </cell>
          <cell r="C654">
            <v>100.67</v>
          </cell>
          <cell r="D654">
            <v>108.25</v>
          </cell>
        </row>
        <row r="655">
          <cell r="A655" t="str">
            <v>2082899</v>
          </cell>
          <cell r="B655" t="str">
            <v>     其他退役军人事务管理支出</v>
          </cell>
          <cell r="C655">
            <v>112.92</v>
          </cell>
          <cell r="D655">
            <v>108</v>
          </cell>
        </row>
        <row r="656">
          <cell r="A656" t="str">
            <v>20830</v>
          </cell>
          <cell r="B656" t="str">
            <v>     财政代缴社会保险费支出</v>
          </cell>
          <cell r="C656">
            <v>0</v>
          </cell>
          <cell r="D656">
            <v>0</v>
          </cell>
        </row>
        <row r="657">
          <cell r="A657" t="str">
            <v>2083001</v>
          </cell>
          <cell r="B657" t="str">
            <v>     财政代缴城乡居民基本养老保险费支出</v>
          </cell>
          <cell r="C657">
            <v>0</v>
          </cell>
          <cell r="D657" t="str">
            <v/>
          </cell>
        </row>
        <row r="658">
          <cell r="A658" t="str">
            <v>2083099</v>
          </cell>
          <cell r="B658" t="str">
            <v>     财政代缴其他社会保险费支出</v>
          </cell>
          <cell r="C658">
            <v>0</v>
          </cell>
          <cell r="D658" t="str">
            <v/>
          </cell>
        </row>
        <row r="659">
          <cell r="A659" t="str">
            <v>20899</v>
          </cell>
          <cell r="B659" t="str">
            <v>   其他社会保障和就业支出</v>
          </cell>
          <cell r="C659">
            <v>172</v>
          </cell>
          <cell r="D659">
            <v>447.59</v>
          </cell>
        </row>
        <row r="660">
          <cell r="A660">
            <v>2089999</v>
          </cell>
          <cell r="B660" t="str">
            <v>      其他社会保障和就业支出</v>
          </cell>
          <cell r="C660">
            <v>172</v>
          </cell>
          <cell r="D660">
            <v>447.59</v>
          </cell>
        </row>
        <row r="661">
          <cell r="A661" t="str">
            <v>210</v>
          </cell>
          <cell r="B661" t="str">
            <v>卫生健康支出</v>
          </cell>
          <cell r="C661">
            <v>35200.69</v>
          </cell>
          <cell r="D661">
            <v>16648.35</v>
          </cell>
        </row>
        <row r="662">
          <cell r="A662" t="str">
            <v>21001</v>
          </cell>
          <cell r="B662" t="str">
            <v>   卫生健康管理事务</v>
          </cell>
          <cell r="C662">
            <v>563.78</v>
          </cell>
          <cell r="D662">
            <v>576.84</v>
          </cell>
        </row>
        <row r="663">
          <cell r="A663" t="str">
            <v>2100101</v>
          </cell>
          <cell r="B663" t="str">
            <v>     行政运行</v>
          </cell>
          <cell r="C663">
            <v>514.16</v>
          </cell>
          <cell r="D663">
            <v>542.2</v>
          </cell>
        </row>
        <row r="664">
          <cell r="A664" t="str">
            <v>2100102</v>
          </cell>
          <cell r="B664" t="str">
            <v>     一般行政管理事务</v>
          </cell>
          <cell r="C664">
            <v>0</v>
          </cell>
          <cell r="D664">
            <v>0</v>
          </cell>
        </row>
        <row r="665">
          <cell r="A665" t="str">
            <v>2100103</v>
          </cell>
          <cell r="B665" t="str">
            <v>     机关服务</v>
          </cell>
          <cell r="C665">
            <v>0</v>
          </cell>
          <cell r="D665">
            <v>0</v>
          </cell>
        </row>
        <row r="666">
          <cell r="A666" t="str">
            <v>2100199</v>
          </cell>
          <cell r="B666" t="str">
            <v>     其他卫生健康管理事务支出</v>
          </cell>
          <cell r="C666">
            <v>49.62</v>
          </cell>
          <cell r="D666">
            <v>34.64</v>
          </cell>
        </row>
        <row r="667">
          <cell r="A667" t="str">
            <v>21002</v>
          </cell>
          <cell r="B667" t="str">
            <v>   公立医院</v>
          </cell>
          <cell r="C667">
            <v>1588.8</v>
          </cell>
          <cell r="D667">
            <v>1293.42</v>
          </cell>
        </row>
        <row r="668">
          <cell r="A668" t="str">
            <v>2100201</v>
          </cell>
          <cell r="B668" t="str">
            <v>     综合医院</v>
          </cell>
          <cell r="C668">
            <v>1273.8</v>
          </cell>
          <cell r="D668">
            <v>1293.42</v>
          </cell>
        </row>
        <row r="669">
          <cell r="A669" t="str">
            <v>2100202</v>
          </cell>
          <cell r="B669" t="str">
            <v>     中医（民族）医院</v>
          </cell>
          <cell r="C669">
            <v>0</v>
          </cell>
          <cell r="D669">
            <v>0</v>
          </cell>
        </row>
        <row r="670">
          <cell r="A670" t="str">
            <v>2100203</v>
          </cell>
          <cell r="B670" t="str">
            <v>     传染病医院</v>
          </cell>
          <cell r="C670">
            <v>0</v>
          </cell>
          <cell r="D670">
            <v>0</v>
          </cell>
        </row>
        <row r="671">
          <cell r="A671" t="str">
            <v>2100204</v>
          </cell>
          <cell r="B671" t="str">
            <v>     职业病防治医院</v>
          </cell>
          <cell r="C671">
            <v>0</v>
          </cell>
          <cell r="D671">
            <v>0</v>
          </cell>
        </row>
        <row r="672">
          <cell r="A672" t="str">
            <v>2100205</v>
          </cell>
          <cell r="B672" t="str">
            <v>     精神病医院</v>
          </cell>
          <cell r="C672">
            <v>0</v>
          </cell>
          <cell r="D672">
            <v>0</v>
          </cell>
        </row>
        <row r="673">
          <cell r="A673" t="str">
            <v>2100206</v>
          </cell>
          <cell r="B673" t="str">
            <v>     妇幼保健医院</v>
          </cell>
          <cell r="C673">
            <v>0</v>
          </cell>
          <cell r="D673">
            <v>0</v>
          </cell>
        </row>
        <row r="674">
          <cell r="A674" t="str">
            <v>2100207</v>
          </cell>
          <cell r="B674" t="str">
            <v>     儿童医院</v>
          </cell>
          <cell r="C674">
            <v>0</v>
          </cell>
          <cell r="D674">
            <v>0</v>
          </cell>
        </row>
        <row r="675">
          <cell r="A675" t="str">
            <v>2100208</v>
          </cell>
          <cell r="B675" t="str">
            <v>     其他专科医院</v>
          </cell>
          <cell r="C675">
            <v>0</v>
          </cell>
          <cell r="D675">
            <v>0</v>
          </cell>
        </row>
        <row r="676">
          <cell r="A676" t="str">
            <v>2100209</v>
          </cell>
          <cell r="B676" t="str">
            <v>     福利医院</v>
          </cell>
          <cell r="C676">
            <v>0</v>
          </cell>
          <cell r="D676">
            <v>0</v>
          </cell>
        </row>
        <row r="677">
          <cell r="A677" t="str">
            <v>2100210</v>
          </cell>
          <cell r="B677" t="str">
            <v>     行业医院</v>
          </cell>
          <cell r="C677">
            <v>0</v>
          </cell>
          <cell r="D677" t="str">
            <v/>
          </cell>
        </row>
        <row r="678">
          <cell r="A678" t="str">
            <v>2100211</v>
          </cell>
          <cell r="B678" t="str">
            <v>     处理医疗欠费</v>
          </cell>
          <cell r="C678">
            <v>0</v>
          </cell>
          <cell r="D678">
            <v>0</v>
          </cell>
        </row>
        <row r="679">
          <cell r="A679" t="str">
            <v>2100212</v>
          </cell>
          <cell r="B679" t="str">
            <v>     康复医院</v>
          </cell>
          <cell r="C679">
            <v>0</v>
          </cell>
          <cell r="D679" t="str">
            <v/>
          </cell>
        </row>
        <row r="680">
          <cell r="A680" t="str">
            <v>2100299</v>
          </cell>
          <cell r="B680" t="str">
            <v>     其他公立医院支出</v>
          </cell>
          <cell r="C680">
            <v>315</v>
          </cell>
          <cell r="D680">
            <v>0</v>
          </cell>
        </row>
        <row r="681">
          <cell r="A681" t="str">
            <v>21003</v>
          </cell>
          <cell r="B681" t="str">
            <v>   基层医疗卫生机构</v>
          </cell>
          <cell r="C681">
            <v>4106.32</v>
          </cell>
          <cell r="D681">
            <v>3716.5</v>
          </cell>
        </row>
        <row r="682">
          <cell r="A682" t="str">
            <v>2100301</v>
          </cell>
          <cell r="B682" t="str">
            <v>     城市社区卫生机构</v>
          </cell>
          <cell r="C682">
            <v>0</v>
          </cell>
          <cell r="D682">
            <v>0</v>
          </cell>
        </row>
        <row r="683">
          <cell r="A683" t="str">
            <v>2100302</v>
          </cell>
          <cell r="B683" t="str">
            <v>     乡镇卫生院</v>
          </cell>
          <cell r="C683">
            <v>3002.58</v>
          </cell>
          <cell r="D683">
            <v>2996.5</v>
          </cell>
        </row>
        <row r="684">
          <cell r="A684" t="str">
            <v>2100399</v>
          </cell>
          <cell r="B684" t="str">
            <v>     其他基层医疗卫生机构支出</v>
          </cell>
          <cell r="C684">
            <v>1103.74</v>
          </cell>
          <cell r="D684">
            <v>720</v>
          </cell>
        </row>
        <row r="685">
          <cell r="A685" t="str">
            <v>21004</v>
          </cell>
          <cell r="B685" t="str">
            <v>   公共卫生</v>
          </cell>
          <cell r="C685">
            <v>5154.03</v>
          </cell>
          <cell r="D685">
            <v>6662.59</v>
          </cell>
        </row>
        <row r="686">
          <cell r="A686" t="str">
            <v>2100401</v>
          </cell>
          <cell r="B686" t="str">
            <v>     疾病预防控制机构</v>
          </cell>
          <cell r="C686">
            <v>601.83</v>
          </cell>
          <cell r="D686">
            <v>636.56</v>
          </cell>
        </row>
        <row r="687">
          <cell r="A687" t="str">
            <v>2100402</v>
          </cell>
          <cell r="B687" t="str">
            <v>     卫生监督机构</v>
          </cell>
          <cell r="C687">
            <v>164.66</v>
          </cell>
          <cell r="D687">
            <v>177.63</v>
          </cell>
        </row>
        <row r="688">
          <cell r="A688" t="str">
            <v>2100403</v>
          </cell>
          <cell r="B688" t="str">
            <v>     妇幼保健机构</v>
          </cell>
          <cell r="C688">
            <v>690.39</v>
          </cell>
          <cell r="D688">
            <v>725.96</v>
          </cell>
        </row>
        <row r="689">
          <cell r="A689" t="str">
            <v>2100404</v>
          </cell>
          <cell r="B689" t="str">
            <v>     精神卫生机构</v>
          </cell>
          <cell r="C689">
            <v>0</v>
          </cell>
          <cell r="D689">
            <v>0</v>
          </cell>
        </row>
        <row r="690">
          <cell r="A690" t="str">
            <v>2100405</v>
          </cell>
          <cell r="B690" t="str">
            <v>     应急救治机构</v>
          </cell>
          <cell r="C690">
            <v>0</v>
          </cell>
          <cell r="D690">
            <v>0</v>
          </cell>
        </row>
        <row r="691">
          <cell r="A691" t="str">
            <v>2100406</v>
          </cell>
          <cell r="B691" t="str">
            <v>     采供血机构</v>
          </cell>
          <cell r="C691">
            <v>0</v>
          </cell>
          <cell r="D691">
            <v>0</v>
          </cell>
        </row>
        <row r="692">
          <cell r="A692" t="str">
            <v>2100407</v>
          </cell>
          <cell r="B692" t="str">
            <v>     其他专业公共卫生机构</v>
          </cell>
          <cell r="C692">
            <v>57.15</v>
          </cell>
          <cell r="D692">
            <v>61.85</v>
          </cell>
        </row>
        <row r="693">
          <cell r="A693" t="str">
            <v>2100408</v>
          </cell>
          <cell r="B693" t="str">
            <v>     基本公共卫生服务</v>
          </cell>
          <cell r="C693">
            <v>2705.58</v>
          </cell>
          <cell r="D693">
            <v>3759.14</v>
          </cell>
        </row>
        <row r="694">
          <cell r="A694" t="str">
            <v>2100409</v>
          </cell>
          <cell r="B694" t="str">
            <v>     重大公共卫生服务</v>
          </cell>
          <cell r="C694">
            <v>0</v>
          </cell>
          <cell r="D694">
            <v>262.05</v>
          </cell>
        </row>
        <row r="695">
          <cell r="A695" t="str">
            <v>2100410</v>
          </cell>
          <cell r="B695" t="str">
            <v>     突发公共卫生事件应急处理</v>
          </cell>
          <cell r="C695">
            <v>460.2</v>
          </cell>
          <cell r="D695">
            <v>500</v>
          </cell>
        </row>
        <row r="696">
          <cell r="A696" t="str">
            <v>2100499</v>
          </cell>
          <cell r="B696" t="str">
            <v>     其他公共卫生支出</v>
          </cell>
          <cell r="C696">
            <v>474.22</v>
          </cell>
          <cell r="D696">
            <v>539.4</v>
          </cell>
        </row>
        <row r="697">
          <cell r="A697" t="str">
            <v>21006</v>
          </cell>
          <cell r="B697" t="str">
            <v>   中医药</v>
          </cell>
          <cell r="C697">
            <v>37.5</v>
          </cell>
          <cell r="D697">
            <v>0</v>
          </cell>
        </row>
        <row r="698">
          <cell r="A698" t="str">
            <v>2100601</v>
          </cell>
          <cell r="B698" t="str">
            <v>     中医（民族医）药专项</v>
          </cell>
          <cell r="C698">
            <v>37.5</v>
          </cell>
          <cell r="D698">
            <v>0</v>
          </cell>
        </row>
        <row r="699">
          <cell r="A699" t="str">
            <v>2100699</v>
          </cell>
          <cell r="B699" t="str">
            <v>     其他中医药支出</v>
          </cell>
          <cell r="C699">
            <v>0</v>
          </cell>
          <cell r="D699">
            <v>0</v>
          </cell>
        </row>
        <row r="700">
          <cell r="A700" t="str">
            <v>21007</v>
          </cell>
          <cell r="B700" t="str">
            <v>   计划生育事务</v>
          </cell>
          <cell r="C700">
            <v>478.8</v>
          </cell>
          <cell r="D700">
            <v>815.36</v>
          </cell>
        </row>
        <row r="701">
          <cell r="A701" t="str">
            <v>2100716</v>
          </cell>
          <cell r="B701" t="str">
            <v>     计划生育机构</v>
          </cell>
          <cell r="C701">
            <v>0</v>
          </cell>
          <cell r="D701">
            <v>0</v>
          </cell>
        </row>
        <row r="702">
          <cell r="A702" t="str">
            <v>2100717</v>
          </cell>
          <cell r="B702" t="str">
            <v>     计划生育服务</v>
          </cell>
          <cell r="C702">
            <v>7.02</v>
          </cell>
          <cell r="D702">
            <v>0</v>
          </cell>
        </row>
        <row r="703">
          <cell r="A703" t="str">
            <v>2100799</v>
          </cell>
          <cell r="B703" t="str">
            <v>     其他计划生育事务支出</v>
          </cell>
          <cell r="C703">
            <v>471.78</v>
          </cell>
          <cell r="D703">
            <v>815.36</v>
          </cell>
        </row>
        <row r="704">
          <cell r="A704" t="str">
            <v>21011</v>
          </cell>
          <cell r="B704" t="str">
            <v>   行政事业单位医疗</v>
          </cell>
          <cell r="C704">
            <v>82</v>
          </cell>
          <cell r="D704">
            <v>82</v>
          </cell>
        </row>
        <row r="705">
          <cell r="A705" t="str">
            <v>2101101</v>
          </cell>
          <cell r="B705" t="str">
            <v>     行政单位医疗</v>
          </cell>
          <cell r="C705">
            <v>82</v>
          </cell>
          <cell r="D705">
            <v>82</v>
          </cell>
        </row>
        <row r="706">
          <cell r="A706" t="str">
            <v>2101102</v>
          </cell>
          <cell r="B706" t="str">
            <v>     事业单位医疗</v>
          </cell>
          <cell r="C706">
            <v>0</v>
          </cell>
          <cell r="D706">
            <v>0</v>
          </cell>
        </row>
        <row r="707">
          <cell r="A707" t="str">
            <v>2101103</v>
          </cell>
          <cell r="B707" t="str">
            <v>     公务员医疗补助</v>
          </cell>
          <cell r="C707">
            <v>0</v>
          </cell>
          <cell r="D707">
            <v>0</v>
          </cell>
        </row>
        <row r="708">
          <cell r="A708" t="str">
            <v>2101199</v>
          </cell>
          <cell r="B708" t="str">
            <v>     其他行政事业单位医疗支出</v>
          </cell>
          <cell r="C708">
            <v>0</v>
          </cell>
          <cell r="D708">
            <v>0</v>
          </cell>
        </row>
        <row r="709">
          <cell r="A709" t="str">
            <v>21012</v>
          </cell>
          <cell r="B709" t="str">
            <v>   财政对基本医疗保险基金的补助</v>
          </cell>
          <cell r="C709">
            <v>21231.93</v>
          </cell>
          <cell r="D709">
            <v>932.03</v>
          </cell>
        </row>
        <row r="710">
          <cell r="A710" t="str">
            <v>2101201</v>
          </cell>
          <cell r="B710" t="str">
            <v>     财政对职工基本医疗保险基金的补助</v>
          </cell>
          <cell r="C710">
            <v>340</v>
          </cell>
          <cell r="D710">
            <v>0</v>
          </cell>
        </row>
        <row r="711">
          <cell r="A711" t="str">
            <v>2101202</v>
          </cell>
          <cell r="B711" t="str">
            <v>     财政对城乡居民基本医疗保险基金的补助</v>
          </cell>
          <cell r="C711">
            <v>20891.93</v>
          </cell>
          <cell r="D711">
            <v>932.03</v>
          </cell>
        </row>
        <row r="712">
          <cell r="A712" t="str">
            <v>2101299</v>
          </cell>
          <cell r="B712" t="str">
            <v>     财政对其他基本医疗保险基金的补助</v>
          </cell>
          <cell r="C712">
            <v>0</v>
          </cell>
          <cell r="D712" t="str">
            <v/>
          </cell>
        </row>
        <row r="713">
          <cell r="A713" t="str">
            <v>21013</v>
          </cell>
          <cell r="B713" t="str">
            <v>   医疗救助</v>
          </cell>
          <cell r="C713">
            <v>1211.59</v>
          </cell>
          <cell r="D713">
            <v>1845.2</v>
          </cell>
        </row>
        <row r="714">
          <cell r="A714" t="str">
            <v>2101301</v>
          </cell>
          <cell r="B714" t="str">
            <v>     城乡医疗救助</v>
          </cell>
          <cell r="C714">
            <v>1211.59</v>
          </cell>
          <cell r="D714">
            <v>1845.2</v>
          </cell>
        </row>
        <row r="715">
          <cell r="A715" t="str">
            <v>2101302</v>
          </cell>
          <cell r="B715" t="str">
            <v>     疾病应急救助</v>
          </cell>
          <cell r="C715">
            <v>0</v>
          </cell>
          <cell r="D715">
            <v>0</v>
          </cell>
        </row>
        <row r="716">
          <cell r="A716" t="str">
            <v>2101399</v>
          </cell>
          <cell r="B716" t="str">
            <v>     其他医疗救助支出</v>
          </cell>
          <cell r="C716">
            <v>0</v>
          </cell>
          <cell r="D716">
            <v>0</v>
          </cell>
        </row>
        <row r="717">
          <cell r="A717" t="str">
            <v>21014</v>
          </cell>
          <cell r="B717" t="str">
            <v>   优抚对象医疗</v>
          </cell>
          <cell r="C717">
            <v>144.39</v>
          </cell>
          <cell r="D717">
            <v>145.29</v>
          </cell>
        </row>
        <row r="718">
          <cell r="A718" t="str">
            <v>2101401</v>
          </cell>
          <cell r="B718" t="str">
            <v>     优抚对象医疗补助</v>
          </cell>
          <cell r="C718">
            <v>144.39</v>
          </cell>
          <cell r="D718">
            <v>145.29</v>
          </cell>
        </row>
        <row r="719">
          <cell r="A719" t="str">
            <v>2101499</v>
          </cell>
          <cell r="B719" t="str">
            <v>     其他优抚对象医疗支出</v>
          </cell>
          <cell r="C719">
            <v>0</v>
          </cell>
          <cell r="D719">
            <v>0</v>
          </cell>
        </row>
        <row r="720">
          <cell r="A720" t="str">
            <v>21015</v>
          </cell>
          <cell r="B720" t="str">
            <v>   医疗保障管理事务</v>
          </cell>
          <cell r="C720">
            <v>492.8</v>
          </cell>
          <cell r="D720">
            <v>515.12</v>
          </cell>
        </row>
        <row r="721">
          <cell r="A721" t="str">
            <v>2101501</v>
          </cell>
          <cell r="B721" t="str">
            <v>     行政运行</v>
          </cell>
          <cell r="C721">
            <v>473.8</v>
          </cell>
          <cell r="D721">
            <v>515.12</v>
          </cell>
        </row>
        <row r="722">
          <cell r="A722" t="str">
            <v>2101502</v>
          </cell>
          <cell r="B722" t="str">
            <v>     一般行政管理事务</v>
          </cell>
          <cell r="C722">
            <v>0</v>
          </cell>
          <cell r="D722">
            <v>0</v>
          </cell>
        </row>
        <row r="723">
          <cell r="A723" t="str">
            <v>2101503</v>
          </cell>
          <cell r="B723" t="str">
            <v>     机关服务</v>
          </cell>
          <cell r="C723">
            <v>0</v>
          </cell>
          <cell r="D723">
            <v>0</v>
          </cell>
        </row>
        <row r="724">
          <cell r="A724" t="str">
            <v>2101504</v>
          </cell>
          <cell r="B724" t="str">
            <v>     信息化建设</v>
          </cell>
          <cell r="C724">
            <v>0</v>
          </cell>
          <cell r="D724">
            <v>0</v>
          </cell>
        </row>
        <row r="725">
          <cell r="A725" t="str">
            <v>2101505</v>
          </cell>
          <cell r="B725" t="str">
            <v>     医疗保障政策管理</v>
          </cell>
          <cell r="C725">
            <v>0</v>
          </cell>
          <cell r="D725">
            <v>0</v>
          </cell>
        </row>
        <row r="726">
          <cell r="A726" t="str">
            <v>2101506</v>
          </cell>
          <cell r="B726" t="str">
            <v>     医疗保障经办事务</v>
          </cell>
          <cell r="C726">
            <v>0</v>
          </cell>
          <cell r="D726">
            <v>0</v>
          </cell>
        </row>
        <row r="727">
          <cell r="A727" t="str">
            <v>2101550</v>
          </cell>
          <cell r="B727" t="str">
            <v>     事业运行</v>
          </cell>
          <cell r="C727">
            <v>0</v>
          </cell>
          <cell r="D727">
            <v>0</v>
          </cell>
        </row>
        <row r="728">
          <cell r="A728" t="str">
            <v>2101599</v>
          </cell>
          <cell r="B728" t="str">
            <v>     其他医疗保障管理事务支出</v>
          </cell>
          <cell r="C728">
            <v>19</v>
          </cell>
          <cell r="D728">
            <v>0</v>
          </cell>
        </row>
        <row r="729">
          <cell r="A729" t="str">
            <v>21016</v>
          </cell>
          <cell r="B729" t="str">
            <v>   老龄卫生健康事务</v>
          </cell>
          <cell r="C729">
            <v>14.91</v>
          </cell>
          <cell r="D729">
            <v>0</v>
          </cell>
        </row>
        <row r="730">
          <cell r="A730" t="str">
            <v>2101601</v>
          </cell>
          <cell r="B730" t="str">
            <v>     老龄卫生健康事务</v>
          </cell>
          <cell r="C730">
            <v>14.91</v>
          </cell>
          <cell r="D730">
            <v>0</v>
          </cell>
        </row>
        <row r="731">
          <cell r="A731" t="str">
            <v>21099</v>
          </cell>
          <cell r="B731" t="str">
            <v>   其他卫生健康支出</v>
          </cell>
          <cell r="C731">
            <v>93.84</v>
          </cell>
          <cell r="D731">
            <v>64</v>
          </cell>
        </row>
        <row r="732">
          <cell r="A732">
            <v>2109999</v>
          </cell>
          <cell r="B732" t="str">
            <v>     其他卫生健康支出</v>
          </cell>
          <cell r="C732">
            <v>93.84</v>
          </cell>
          <cell r="D732">
            <v>64</v>
          </cell>
        </row>
        <row r="733">
          <cell r="A733" t="str">
            <v>211</v>
          </cell>
          <cell r="B733" t="str">
            <v>节能环保支出</v>
          </cell>
          <cell r="C733">
            <v>3897.41</v>
          </cell>
          <cell r="D733">
            <v>2045.78</v>
          </cell>
        </row>
        <row r="734">
          <cell r="A734" t="str">
            <v>21101</v>
          </cell>
          <cell r="B734" t="str">
            <v>   环境保护管理事务</v>
          </cell>
          <cell r="C734">
            <v>168.53</v>
          </cell>
          <cell r="D734">
            <v>36</v>
          </cell>
        </row>
        <row r="735">
          <cell r="A735" t="str">
            <v>2110101</v>
          </cell>
          <cell r="B735" t="str">
            <v>     行政运行</v>
          </cell>
          <cell r="C735">
            <v>46.53</v>
          </cell>
          <cell r="D735">
            <v>0</v>
          </cell>
        </row>
        <row r="736">
          <cell r="A736" t="str">
            <v>2110102</v>
          </cell>
          <cell r="B736" t="str">
            <v>     一般行政管理事务</v>
          </cell>
          <cell r="C736">
            <v>0</v>
          </cell>
          <cell r="D736">
            <v>0</v>
          </cell>
        </row>
        <row r="737">
          <cell r="A737" t="str">
            <v>2110103</v>
          </cell>
          <cell r="B737" t="str">
            <v>     机关服务</v>
          </cell>
          <cell r="C737">
            <v>0</v>
          </cell>
          <cell r="D737">
            <v>0</v>
          </cell>
        </row>
        <row r="738">
          <cell r="A738" t="str">
            <v>2110104</v>
          </cell>
          <cell r="B738" t="str">
            <v>     生态环境保护宣传</v>
          </cell>
          <cell r="C738">
            <v>0</v>
          </cell>
          <cell r="D738">
            <v>0</v>
          </cell>
        </row>
        <row r="739">
          <cell r="A739" t="str">
            <v>2110105</v>
          </cell>
          <cell r="B739" t="str">
            <v>     环境保护法规、规划及标准</v>
          </cell>
          <cell r="C739">
            <v>50</v>
          </cell>
          <cell r="D739">
            <v>0</v>
          </cell>
        </row>
        <row r="740">
          <cell r="A740" t="str">
            <v>2110106</v>
          </cell>
          <cell r="B740" t="str">
            <v>     生态环境国际合作及履约</v>
          </cell>
          <cell r="C740">
            <v>0</v>
          </cell>
          <cell r="D740">
            <v>0</v>
          </cell>
        </row>
        <row r="741">
          <cell r="A741" t="str">
            <v>2110107</v>
          </cell>
          <cell r="B741" t="str">
            <v>     生态环境保护行政许可</v>
          </cell>
          <cell r="C741">
            <v>0</v>
          </cell>
          <cell r="D741">
            <v>0</v>
          </cell>
        </row>
        <row r="742">
          <cell r="A742" t="str">
            <v>2110108</v>
          </cell>
          <cell r="B742" t="str">
            <v>     应对气候变化管理事务</v>
          </cell>
          <cell r="C742">
            <v>0</v>
          </cell>
          <cell r="D742" t="str">
            <v/>
          </cell>
        </row>
        <row r="743">
          <cell r="A743" t="str">
            <v>2110199</v>
          </cell>
          <cell r="B743" t="str">
            <v>     其他环境保护管理事务支出</v>
          </cell>
          <cell r="C743">
            <v>72</v>
          </cell>
          <cell r="D743">
            <v>36</v>
          </cell>
        </row>
        <row r="744">
          <cell r="A744" t="str">
            <v>21102</v>
          </cell>
          <cell r="B744" t="str">
            <v>   环境监测与监察</v>
          </cell>
          <cell r="C744">
            <v>70</v>
          </cell>
          <cell r="D744">
            <v>350</v>
          </cell>
        </row>
        <row r="745">
          <cell r="A745" t="str">
            <v>2110203</v>
          </cell>
          <cell r="B745" t="str">
            <v>     建设项目环评审查与监督</v>
          </cell>
          <cell r="C745">
            <v>0</v>
          </cell>
          <cell r="D745">
            <v>0</v>
          </cell>
        </row>
        <row r="746">
          <cell r="A746" t="str">
            <v>2110204</v>
          </cell>
          <cell r="B746" t="str">
            <v>     核与辐射安全监督</v>
          </cell>
          <cell r="C746">
            <v>0</v>
          </cell>
          <cell r="D746" t="str">
            <v/>
          </cell>
        </row>
        <row r="747">
          <cell r="A747" t="str">
            <v>2110299</v>
          </cell>
          <cell r="B747" t="str">
            <v>     其他环境监测与监察支出</v>
          </cell>
          <cell r="C747">
            <v>70</v>
          </cell>
          <cell r="D747">
            <v>350</v>
          </cell>
        </row>
        <row r="748">
          <cell r="A748" t="str">
            <v>21103</v>
          </cell>
          <cell r="B748" t="str">
            <v>   污染防治</v>
          </cell>
          <cell r="C748">
            <v>1790</v>
          </cell>
          <cell r="D748">
            <v>1250</v>
          </cell>
        </row>
        <row r="749">
          <cell r="A749" t="str">
            <v>2110301</v>
          </cell>
          <cell r="B749" t="str">
            <v>     大气</v>
          </cell>
          <cell r="C749">
            <v>0</v>
          </cell>
          <cell r="D749">
            <v>0</v>
          </cell>
        </row>
        <row r="750">
          <cell r="A750" t="str">
            <v>2110302</v>
          </cell>
          <cell r="B750" t="str">
            <v>     水体</v>
          </cell>
          <cell r="C750">
            <v>890</v>
          </cell>
          <cell r="D750">
            <v>0</v>
          </cell>
        </row>
        <row r="751">
          <cell r="A751" t="str">
            <v>2110303</v>
          </cell>
          <cell r="B751" t="str">
            <v>     噪声</v>
          </cell>
          <cell r="C751">
            <v>0</v>
          </cell>
          <cell r="D751" t="str">
            <v/>
          </cell>
        </row>
        <row r="752">
          <cell r="A752" t="str">
            <v>2110304</v>
          </cell>
          <cell r="B752" t="str">
            <v>     固体废弃物与化学品</v>
          </cell>
          <cell r="C752">
            <v>900</v>
          </cell>
          <cell r="D752">
            <v>1250</v>
          </cell>
        </row>
        <row r="753">
          <cell r="A753" t="str">
            <v>2110305</v>
          </cell>
          <cell r="B753" t="str">
            <v>     放射源和放射性废物监管</v>
          </cell>
          <cell r="C753">
            <v>0</v>
          </cell>
          <cell r="D753" t="str">
            <v/>
          </cell>
        </row>
        <row r="754">
          <cell r="A754" t="str">
            <v>2110306</v>
          </cell>
          <cell r="B754" t="str">
            <v>     辐射</v>
          </cell>
          <cell r="C754">
            <v>0</v>
          </cell>
          <cell r="D754" t="str">
            <v/>
          </cell>
        </row>
        <row r="755">
          <cell r="A755" t="str">
            <v>2110307</v>
          </cell>
          <cell r="B755" t="str">
            <v>     土壤</v>
          </cell>
          <cell r="C755">
            <v>0</v>
          </cell>
          <cell r="D755" t="str">
            <v/>
          </cell>
        </row>
        <row r="756">
          <cell r="A756" t="str">
            <v>2110399</v>
          </cell>
          <cell r="B756" t="str">
            <v>     其他污染防治支出</v>
          </cell>
          <cell r="C756">
            <v>0</v>
          </cell>
          <cell r="D756">
            <v>0</v>
          </cell>
        </row>
        <row r="757">
          <cell r="A757" t="str">
            <v>21104</v>
          </cell>
          <cell r="B757" t="str">
            <v>   自然生态保护</v>
          </cell>
          <cell r="C757">
            <v>1375.56</v>
          </cell>
          <cell r="D757">
            <v>307</v>
          </cell>
        </row>
        <row r="758">
          <cell r="A758" t="str">
            <v>2110401</v>
          </cell>
          <cell r="B758" t="str">
            <v>     生态保护</v>
          </cell>
          <cell r="C758">
            <v>0</v>
          </cell>
          <cell r="D758">
            <v>0</v>
          </cell>
        </row>
        <row r="759">
          <cell r="A759" t="str">
            <v>2110402</v>
          </cell>
          <cell r="B759" t="str">
            <v>     农村环境保护</v>
          </cell>
          <cell r="C759">
            <v>1359.4</v>
          </cell>
          <cell r="D759">
            <v>0</v>
          </cell>
        </row>
        <row r="760">
          <cell r="A760" t="str">
            <v>2110404</v>
          </cell>
          <cell r="B760" t="str">
            <v>     生物及物种资源保护</v>
          </cell>
          <cell r="C760">
            <v>0</v>
          </cell>
          <cell r="D760" t="str">
            <v/>
          </cell>
        </row>
        <row r="761">
          <cell r="A761">
            <v>2110405</v>
          </cell>
          <cell r="B761" t="str">
            <v>      草原生态修复治理</v>
          </cell>
        </row>
        <row r="761">
          <cell r="D761">
            <v>44</v>
          </cell>
        </row>
        <row r="762">
          <cell r="A762" t="str">
            <v>2110499</v>
          </cell>
          <cell r="B762" t="str">
            <v>     其他自然生态保护支出</v>
          </cell>
          <cell r="C762">
            <v>16.16</v>
          </cell>
          <cell r="D762">
            <v>263</v>
          </cell>
        </row>
        <row r="763">
          <cell r="A763" t="str">
            <v>21105</v>
          </cell>
          <cell r="B763" t="str">
            <v>   天然林保护</v>
          </cell>
          <cell r="C763">
            <v>13.94</v>
          </cell>
          <cell r="D763">
            <v>69.28</v>
          </cell>
        </row>
        <row r="764">
          <cell r="A764" t="str">
            <v>2110501</v>
          </cell>
          <cell r="B764" t="str">
            <v>     森林管护</v>
          </cell>
          <cell r="C764">
            <v>0</v>
          </cell>
          <cell r="D764">
            <v>2.18</v>
          </cell>
        </row>
        <row r="765">
          <cell r="A765" t="str">
            <v>2110502</v>
          </cell>
          <cell r="B765" t="str">
            <v>     社会保险补助</v>
          </cell>
          <cell r="C765">
            <v>13.94</v>
          </cell>
          <cell r="D765">
            <v>67.1</v>
          </cell>
        </row>
        <row r="766">
          <cell r="A766" t="str">
            <v>2110503</v>
          </cell>
          <cell r="B766" t="str">
            <v>     政策性社会性支出补助</v>
          </cell>
          <cell r="C766">
            <v>0</v>
          </cell>
          <cell r="D766">
            <v>0</v>
          </cell>
        </row>
        <row r="767">
          <cell r="A767" t="str">
            <v>2110506</v>
          </cell>
          <cell r="B767" t="str">
            <v>     天然林保护工程建设</v>
          </cell>
          <cell r="C767">
            <v>0</v>
          </cell>
          <cell r="D767">
            <v>0</v>
          </cell>
        </row>
        <row r="768">
          <cell r="A768" t="str">
            <v>2110507</v>
          </cell>
          <cell r="B768" t="str">
            <v>     停伐补助</v>
          </cell>
          <cell r="C768">
            <v>0</v>
          </cell>
          <cell r="D768">
            <v>0</v>
          </cell>
        </row>
        <row r="769">
          <cell r="A769" t="str">
            <v>2110599</v>
          </cell>
          <cell r="B769" t="str">
            <v>     其他天然林保护支出</v>
          </cell>
          <cell r="C769">
            <v>0</v>
          </cell>
          <cell r="D769">
            <v>0</v>
          </cell>
        </row>
        <row r="770">
          <cell r="A770" t="str">
            <v>21106</v>
          </cell>
          <cell r="B770" t="str">
            <v>   退耕还林还草</v>
          </cell>
          <cell r="C770">
            <v>479.38</v>
          </cell>
          <cell r="D770">
            <v>2.5</v>
          </cell>
        </row>
        <row r="771">
          <cell r="A771" t="str">
            <v>2110602</v>
          </cell>
          <cell r="B771" t="str">
            <v>     退耕现金</v>
          </cell>
          <cell r="C771">
            <v>91.87</v>
          </cell>
          <cell r="D771">
            <v>0</v>
          </cell>
        </row>
        <row r="772">
          <cell r="A772" t="str">
            <v>2110603</v>
          </cell>
          <cell r="B772" t="str">
            <v>     退耕还林粮食折现补贴</v>
          </cell>
          <cell r="C772">
            <v>0</v>
          </cell>
          <cell r="D772">
            <v>0</v>
          </cell>
        </row>
        <row r="773">
          <cell r="A773" t="str">
            <v>2110604</v>
          </cell>
          <cell r="B773" t="str">
            <v>     退耕还林粮食费用补贴</v>
          </cell>
          <cell r="C773">
            <v>0</v>
          </cell>
          <cell r="D773">
            <v>0</v>
          </cell>
        </row>
        <row r="774">
          <cell r="A774" t="str">
            <v>2110605</v>
          </cell>
          <cell r="B774" t="str">
            <v>     退耕还林工程建设</v>
          </cell>
          <cell r="C774">
            <v>0</v>
          </cell>
          <cell r="D774">
            <v>0</v>
          </cell>
        </row>
        <row r="775">
          <cell r="A775" t="str">
            <v>2110699</v>
          </cell>
          <cell r="B775" t="str">
            <v>     其他退耕还林还草支出</v>
          </cell>
          <cell r="C775">
            <v>387.51</v>
          </cell>
          <cell r="D775">
            <v>2.5</v>
          </cell>
        </row>
        <row r="776">
          <cell r="A776" t="str">
            <v>21107</v>
          </cell>
          <cell r="B776" t="str">
            <v>   风沙荒漠治理</v>
          </cell>
          <cell r="C776">
            <v>0</v>
          </cell>
          <cell r="D776">
            <v>0</v>
          </cell>
        </row>
        <row r="777">
          <cell r="A777" t="str">
            <v>2110704</v>
          </cell>
          <cell r="B777" t="str">
            <v>     京津风沙源治理工程建设</v>
          </cell>
          <cell r="C777">
            <v>0</v>
          </cell>
          <cell r="D777" t="str">
            <v/>
          </cell>
        </row>
        <row r="778">
          <cell r="A778" t="str">
            <v>2110799</v>
          </cell>
          <cell r="B778" t="str">
            <v>     其他风沙荒漠治理支出</v>
          </cell>
          <cell r="C778">
            <v>0</v>
          </cell>
          <cell r="D778" t="str">
            <v/>
          </cell>
        </row>
        <row r="779">
          <cell r="A779" t="str">
            <v>21108</v>
          </cell>
          <cell r="B779" t="str">
            <v>   退牧还草</v>
          </cell>
          <cell r="C779">
            <v>0</v>
          </cell>
          <cell r="D779">
            <v>0</v>
          </cell>
        </row>
        <row r="780">
          <cell r="A780" t="str">
            <v>2110804</v>
          </cell>
          <cell r="B780" t="str">
            <v>     退牧还草工程建设</v>
          </cell>
          <cell r="C780">
            <v>0</v>
          </cell>
          <cell r="D780" t="str">
            <v/>
          </cell>
        </row>
        <row r="781">
          <cell r="A781" t="str">
            <v>2110899</v>
          </cell>
          <cell r="B781" t="str">
            <v>     其他退牧还草支出</v>
          </cell>
          <cell r="C781">
            <v>0</v>
          </cell>
          <cell r="D781" t="str">
            <v/>
          </cell>
        </row>
        <row r="782">
          <cell r="A782" t="str">
            <v>21109</v>
          </cell>
          <cell r="B782" t="str">
            <v>   已垦草原退耕还草</v>
          </cell>
          <cell r="C782">
            <v>0</v>
          </cell>
          <cell r="D782" t="str">
            <v/>
          </cell>
        </row>
        <row r="783">
          <cell r="A783">
            <v>2110901</v>
          </cell>
          <cell r="B783" t="str">
            <v>     已垦草原退耕还草</v>
          </cell>
          <cell r="C783">
            <v>0</v>
          </cell>
          <cell r="D783" t="str">
            <v/>
          </cell>
        </row>
        <row r="784">
          <cell r="A784" t="str">
            <v>21110</v>
          </cell>
          <cell r="B784" t="str">
            <v>   能源节约利用</v>
          </cell>
          <cell r="C784">
            <v>0</v>
          </cell>
          <cell r="D784">
            <v>0</v>
          </cell>
        </row>
        <row r="785">
          <cell r="A785">
            <v>2111001</v>
          </cell>
          <cell r="B785" t="str">
            <v>     能源节约利用</v>
          </cell>
          <cell r="C785">
            <v>0</v>
          </cell>
          <cell r="D785">
            <v>0</v>
          </cell>
        </row>
        <row r="786">
          <cell r="A786" t="str">
            <v>21111</v>
          </cell>
          <cell r="B786" t="str">
            <v>   污染减排</v>
          </cell>
          <cell r="C786">
            <v>0</v>
          </cell>
          <cell r="D786">
            <v>0</v>
          </cell>
        </row>
        <row r="787">
          <cell r="A787" t="str">
            <v>2111101</v>
          </cell>
          <cell r="B787" t="str">
            <v>     生态环境监测与信息</v>
          </cell>
          <cell r="C787">
            <v>0</v>
          </cell>
          <cell r="D787">
            <v>0</v>
          </cell>
        </row>
        <row r="788">
          <cell r="A788" t="str">
            <v>2111102</v>
          </cell>
          <cell r="B788" t="str">
            <v>     生态环境执法监察</v>
          </cell>
          <cell r="C788">
            <v>0</v>
          </cell>
          <cell r="D788">
            <v>0</v>
          </cell>
        </row>
        <row r="789">
          <cell r="A789" t="str">
            <v>2111103</v>
          </cell>
          <cell r="B789" t="str">
            <v>     减排专项支出</v>
          </cell>
          <cell r="C789">
            <v>0</v>
          </cell>
          <cell r="D789" t="str">
            <v/>
          </cell>
        </row>
        <row r="790">
          <cell r="A790" t="str">
            <v>2111104</v>
          </cell>
          <cell r="B790" t="str">
            <v>     清洁生产专项支出</v>
          </cell>
          <cell r="C790">
            <v>0</v>
          </cell>
          <cell r="D790" t="str">
            <v/>
          </cell>
        </row>
        <row r="791">
          <cell r="A791" t="str">
            <v>2111199</v>
          </cell>
          <cell r="B791" t="str">
            <v>     其他污染减排支出</v>
          </cell>
          <cell r="C791">
            <v>0</v>
          </cell>
          <cell r="D791">
            <v>0</v>
          </cell>
        </row>
        <row r="792">
          <cell r="A792" t="str">
            <v>21112</v>
          </cell>
          <cell r="B792" t="str">
            <v>   可再生能源</v>
          </cell>
          <cell r="C792">
            <v>0</v>
          </cell>
          <cell r="D792" t="str">
            <v/>
          </cell>
        </row>
        <row r="793">
          <cell r="A793" t="str">
            <v>2111201</v>
          </cell>
          <cell r="B793" t="str">
            <v>     可再生能源</v>
          </cell>
          <cell r="C793">
            <v>0</v>
          </cell>
          <cell r="D793" t="str">
            <v/>
          </cell>
        </row>
        <row r="794">
          <cell r="A794" t="str">
            <v>21113</v>
          </cell>
          <cell r="B794" t="str">
            <v>   循环经济</v>
          </cell>
          <cell r="C794">
            <v>0</v>
          </cell>
          <cell r="D794" t="str">
            <v/>
          </cell>
        </row>
        <row r="795">
          <cell r="A795" t="str">
            <v>2111301</v>
          </cell>
          <cell r="B795" t="str">
            <v>     循环经济</v>
          </cell>
          <cell r="C795">
            <v>0</v>
          </cell>
          <cell r="D795" t="str">
            <v/>
          </cell>
        </row>
        <row r="796">
          <cell r="A796" t="str">
            <v>21114</v>
          </cell>
          <cell r="B796" t="str">
            <v>   能源管理事务</v>
          </cell>
          <cell r="C796">
            <v>0</v>
          </cell>
          <cell r="D796">
            <v>0</v>
          </cell>
        </row>
        <row r="797">
          <cell r="A797" t="str">
            <v>2111401</v>
          </cell>
          <cell r="B797" t="str">
            <v>     行政运行</v>
          </cell>
          <cell r="C797">
            <v>0</v>
          </cell>
          <cell r="D797" t="str">
            <v/>
          </cell>
        </row>
        <row r="798">
          <cell r="A798" t="str">
            <v>2111402</v>
          </cell>
          <cell r="B798" t="str">
            <v>     一般行政管理事务</v>
          </cell>
          <cell r="C798">
            <v>0</v>
          </cell>
          <cell r="D798" t="str">
            <v/>
          </cell>
        </row>
        <row r="799">
          <cell r="A799" t="str">
            <v>2111403</v>
          </cell>
          <cell r="B799" t="str">
            <v>     机关服务</v>
          </cell>
          <cell r="C799">
            <v>0</v>
          </cell>
          <cell r="D799" t="str">
            <v/>
          </cell>
        </row>
        <row r="800">
          <cell r="A800" t="str">
            <v>2111404</v>
          </cell>
          <cell r="B800" t="str">
            <v>     能源预测预警</v>
          </cell>
          <cell r="C800">
            <v>0</v>
          </cell>
          <cell r="D800" t="str">
            <v/>
          </cell>
        </row>
        <row r="801">
          <cell r="A801" t="str">
            <v>2111405</v>
          </cell>
          <cell r="B801" t="str">
            <v>     能源战略规划与实施</v>
          </cell>
          <cell r="C801">
            <v>0</v>
          </cell>
          <cell r="D801" t="str">
            <v/>
          </cell>
        </row>
        <row r="802">
          <cell r="A802" t="str">
            <v>2111406</v>
          </cell>
          <cell r="B802" t="str">
            <v>     能源科技装备</v>
          </cell>
          <cell r="C802">
            <v>0</v>
          </cell>
          <cell r="D802" t="str">
            <v/>
          </cell>
        </row>
        <row r="803">
          <cell r="A803" t="str">
            <v>2111407</v>
          </cell>
          <cell r="B803" t="str">
            <v>     能源行业管理</v>
          </cell>
          <cell r="C803">
            <v>0</v>
          </cell>
          <cell r="D803" t="str">
            <v/>
          </cell>
        </row>
        <row r="804">
          <cell r="A804" t="str">
            <v>2111408</v>
          </cell>
          <cell r="B804" t="str">
            <v>     能源管理</v>
          </cell>
          <cell r="C804">
            <v>0</v>
          </cell>
          <cell r="D804" t="str">
            <v/>
          </cell>
        </row>
        <row r="805">
          <cell r="A805" t="str">
            <v>2111409</v>
          </cell>
          <cell r="B805" t="str">
            <v>     石油储备发展管理</v>
          </cell>
          <cell r="C805">
            <v>0</v>
          </cell>
          <cell r="D805" t="str">
            <v/>
          </cell>
        </row>
        <row r="806">
          <cell r="A806" t="str">
            <v>2111410</v>
          </cell>
          <cell r="B806" t="str">
            <v>     能源调查</v>
          </cell>
          <cell r="C806">
            <v>0</v>
          </cell>
          <cell r="D806" t="str">
            <v/>
          </cell>
        </row>
        <row r="807">
          <cell r="A807" t="str">
            <v>2111411</v>
          </cell>
          <cell r="B807" t="str">
            <v>     信息化建设</v>
          </cell>
          <cell r="C807">
            <v>0</v>
          </cell>
          <cell r="D807" t="str">
            <v/>
          </cell>
        </row>
        <row r="808">
          <cell r="A808" t="str">
            <v>2111413</v>
          </cell>
          <cell r="B808" t="str">
            <v>     农村电网建设</v>
          </cell>
          <cell r="C808">
            <v>0</v>
          </cell>
          <cell r="D808" t="str">
            <v/>
          </cell>
        </row>
        <row r="809">
          <cell r="A809" t="str">
            <v>2111450</v>
          </cell>
          <cell r="B809" t="str">
            <v>     事业运行</v>
          </cell>
          <cell r="C809">
            <v>0</v>
          </cell>
          <cell r="D809" t="str">
            <v/>
          </cell>
        </row>
        <row r="810">
          <cell r="A810" t="str">
            <v>2111499</v>
          </cell>
          <cell r="B810" t="str">
            <v>     其他能源管理事务支出</v>
          </cell>
          <cell r="C810">
            <v>0</v>
          </cell>
          <cell r="D810" t="str">
            <v/>
          </cell>
        </row>
        <row r="811">
          <cell r="A811" t="str">
            <v>21199</v>
          </cell>
          <cell r="B811" t="str">
            <v>   其他节能环保支出</v>
          </cell>
          <cell r="C811">
            <v>0</v>
          </cell>
          <cell r="D811">
            <v>31</v>
          </cell>
        </row>
        <row r="812">
          <cell r="A812" t="str">
            <v>2119999</v>
          </cell>
          <cell r="B812" t="str">
            <v>     其他节能环保支出</v>
          </cell>
          <cell r="C812">
            <v>0</v>
          </cell>
          <cell r="D812">
            <v>31</v>
          </cell>
        </row>
        <row r="813">
          <cell r="A813" t="str">
            <v>212</v>
          </cell>
          <cell r="B813" t="str">
            <v>城乡社区支出</v>
          </cell>
          <cell r="C813">
            <v>10433.43</v>
          </cell>
          <cell r="D813">
            <v>6665.12</v>
          </cell>
        </row>
        <row r="814">
          <cell r="A814" t="str">
            <v>21201</v>
          </cell>
          <cell r="B814" t="str">
            <v>   城乡社区管理事务</v>
          </cell>
          <cell r="C814">
            <v>2510.31</v>
          </cell>
          <cell r="D814">
            <v>2645.02</v>
          </cell>
        </row>
        <row r="815">
          <cell r="A815" t="str">
            <v>2120101</v>
          </cell>
          <cell r="B815" t="str">
            <v>     行政运行</v>
          </cell>
          <cell r="C815">
            <v>2510.31</v>
          </cell>
          <cell r="D815">
            <v>2645.02</v>
          </cell>
        </row>
        <row r="816">
          <cell r="A816" t="str">
            <v>2120102</v>
          </cell>
          <cell r="B816" t="str">
            <v>     一般行政管理事务</v>
          </cell>
          <cell r="C816">
            <v>0</v>
          </cell>
          <cell r="D816">
            <v>0</v>
          </cell>
        </row>
        <row r="817">
          <cell r="A817" t="str">
            <v>2120103</v>
          </cell>
          <cell r="B817" t="str">
            <v>     机关服务</v>
          </cell>
          <cell r="C817">
            <v>0</v>
          </cell>
          <cell r="D817">
            <v>0</v>
          </cell>
        </row>
        <row r="818">
          <cell r="A818" t="str">
            <v>2120104</v>
          </cell>
          <cell r="B818" t="str">
            <v>     城管执法</v>
          </cell>
          <cell r="C818">
            <v>0</v>
          </cell>
          <cell r="D818">
            <v>0</v>
          </cell>
        </row>
        <row r="819">
          <cell r="A819" t="str">
            <v>2120105</v>
          </cell>
          <cell r="B819" t="str">
            <v>     工程建设标准规范编制与监管</v>
          </cell>
          <cell r="C819">
            <v>0</v>
          </cell>
          <cell r="D819" t="str">
            <v/>
          </cell>
        </row>
        <row r="820">
          <cell r="A820" t="str">
            <v>2120106</v>
          </cell>
          <cell r="B820" t="str">
            <v>     工程建设管理</v>
          </cell>
          <cell r="C820">
            <v>0</v>
          </cell>
          <cell r="D820" t="str">
            <v/>
          </cell>
        </row>
        <row r="821">
          <cell r="A821" t="str">
            <v>2120107</v>
          </cell>
          <cell r="B821" t="str">
            <v>     市政公用行业市场监管</v>
          </cell>
          <cell r="C821">
            <v>0</v>
          </cell>
          <cell r="D821" t="str">
            <v/>
          </cell>
        </row>
        <row r="822">
          <cell r="A822" t="str">
            <v>2120109</v>
          </cell>
          <cell r="B822" t="str">
            <v>     住宅建设与房地产市场监管</v>
          </cell>
          <cell r="C822">
            <v>0</v>
          </cell>
          <cell r="D822" t="str">
            <v/>
          </cell>
        </row>
        <row r="823">
          <cell r="A823" t="str">
            <v>2120110</v>
          </cell>
          <cell r="B823" t="str">
            <v>     执业资格注册、资质审查</v>
          </cell>
          <cell r="C823">
            <v>0</v>
          </cell>
          <cell r="D823" t="str">
            <v/>
          </cell>
        </row>
        <row r="824">
          <cell r="A824" t="str">
            <v>2120199</v>
          </cell>
          <cell r="B824" t="str">
            <v>     其他城乡社区管理事务支出</v>
          </cell>
          <cell r="C824">
            <v>0</v>
          </cell>
          <cell r="D824">
            <v>0</v>
          </cell>
        </row>
        <row r="825">
          <cell r="A825" t="str">
            <v>21202</v>
          </cell>
          <cell r="B825" t="str">
            <v>   城乡社区规划与管理</v>
          </cell>
          <cell r="C825">
            <v>0</v>
          </cell>
          <cell r="D825">
            <v>0</v>
          </cell>
        </row>
        <row r="826">
          <cell r="A826">
            <v>2120201</v>
          </cell>
          <cell r="B826" t="str">
            <v>     城乡社区规划与管理</v>
          </cell>
          <cell r="C826">
            <v>0</v>
          </cell>
          <cell r="D826">
            <v>0</v>
          </cell>
        </row>
        <row r="827">
          <cell r="A827" t="str">
            <v>21203</v>
          </cell>
          <cell r="B827" t="str">
            <v>   城乡社区公共设施</v>
          </cell>
          <cell r="C827">
            <v>5789.18</v>
          </cell>
          <cell r="D827">
            <v>670</v>
          </cell>
        </row>
        <row r="828">
          <cell r="A828" t="str">
            <v>2120303</v>
          </cell>
          <cell r="B828" t="str">
            <v>     小城镇基础设施建设</v>
          </cell>
          <cell r="C828">
            <v>0</v>
          </cell>
          <cell r="D828" t="str">
            <v/>
          </cell>
        </row>
        <row r="829">
          <cell r="A829" t="str">
            <v>2120399</v>
          </cell>
          <cell r="B829" t="str">
            <v>     其他城乡社区公共设施支出</v>
          </cell>
          <cell r="C829">
            <v>5789.18</v>
          </cell>
          <cell r="D829">
            <v>670</v>
          </cell>
        </row>
        <row r="830">
          <cell r="A830" t="str">
            <v>21205</v>
          </cell>
          <cell r="B830" t="str">
            <v>   城乡社区环境卫生</v>
          </cell>
          <cell r="C830">
            <v>2133.94</v>
          </cell>
          <cell r="D830">
            <v>3350.1</v>
          </cell>
        </row>
        <row r="831">
          <cell r="A831">
            <v>2120501</v>
          </cell>
          <cell r="B831" t="str">
            <v>     城乡社区环境卫生</v>
          </cell>
          <cell r="C831">
            <v>2133.94</v>
          </cell>
          <cell r="D831">
            <v>3350.1</v>
          </cell>
        </row>
        <row r="832">
          <cell r="A832" t="str">
            <v>21206</v>
          </cell>
          <cell r="B832" t="str">
            <v>   建设市场管理与监督</v>
          </cell>
          <cell r="C832">
            <v>0</v>
          </cell>
          <cell r="D832">
            <v>0</v>
          </cell>
        </row>
        <row r="833">
          <cell r="A833">
            <v>2120601</v>
          </cell>
          <cell r="B833" t="str">
            <v>     建设市场管理与监督</v>
          </cell>
          <cell r="C833">
            <v>0</v>
          </cell>
          <cell r="D833">
            <v>0</v>
          </cell>
        </row>
        <row r="834">
          <cell r="A834" t="str">
            <v>21299</v>
          </cell>
          <cell r="B834" t="str">
            <v>   其他城乡社区支出</v>
          </cell>
          <cell r="C834">
            <v>0</v>
          </cell>
          <cell r="D834">
            <v>0</v>
          </cell>
        </row>
        <row r="835">
          <cell r="A835">
            <v>2129999</v>
          </cell>
          <cell r="B835" t="str">
            <v>     其他城乡社区支出</v>
          </cell>
          <cell r="C835">
            <v>0</v>
          </cell>
          <cell r="D835">
            <v>0</v>
          </cell>
        </row>
        <row r="836">
          <cell r="A836" t="str">
            <v>213</v>
          </cell>
          <cell r="B836" t="str">
            <v>农林水支出</v>
          </cell>
          <cell r="C836">
            <v>41421.06</v>
          </cell>
          <cell r="D836">
            <v>36659.54</v>
          </cell>
        </row>
        <row r="837">
          <cell r="A837" t="str">
            <v>21301</v>
          </cell>
          <cell r="B837" t="str">
            <v>   农业农村</v>
          </cell>
          <cell r="C837">
            <v>13352.51</v>
          </cell>
          <cell r="D837">
            <v>14168.71</v>
          </cell>
        </row>
        <row r="838">
          <cell r="A838" t="str">
            <v>2130101</v>
          </cell>
          <cell r="B838" t="str">
            <v>     行政运行</v>
          </cell>
          <cell r="C838">
            <v>531.73</v>
          </cell>
          <cell r="D838">
            <v>548.13</v>
          </cell>
        </row>
        <row r="839">
          <cell r="A839" t="str">
            <v>2130102</v>
          </cell>
          <cell r="B839" t="str">
            <v>     一般行政管理事务</v>
          </cell>
          <cell r="C839">
            <v>0</v>
          </cell>
          <cell r="D839" t="str">
            <v/>
          </cell>
        </row>
        <row r="840">
          <cell r="A840" t="str">
            <v>2130103</v>
          </cell>
          <cell r="B840" t="str">
            <v>     机关服务</v>
          </cell>
          <cell r="C840">
            <v>0</v>
          </cell>
          <cell r="D840" t="str">
            <v/>
          </cell>
        </row>
        <row r="841">
          <cell r="A841" t="str">
            <v>2130104</v>
          </cell>
          <cell r="B841" t="str">
            <v>     事业运行</v>
          </cell>
          <cell r="C841">
            <v>4509.75</v>
          </cell>
          <cell r="D841">
            <v>4743.79</v>
          </cell>
        </row>
        <row r="842">
          <cell r="A842" t="str">
            <v>2130105</v>
          </cell>
          <cell r="B842" t="str">
            <v>     农垦运行</v>
          </cell>
          <cell r="C842">
            <v>0</v>
          </cell>
          <cell r="D842" t="str">
            <v/>
          </cell>
        </row>
        <row r="843">
          <cell r="A843" t="str">
            <v>2130106</v>
          </cell>
          <cell r="B843" t="str">
            <v>     科技转化与推广服务</v>
          </cell>
          <cell r="C843">
            <v>75</v>
          </cell>
          <cell r="D843">
            <v>67</v>
          </cell>
        </row>
        <row r="844">
          <cell r="A844" t="str">
            <v>2130108</v>
          </cell>
          <cell r="B844" t="str">
            <v>     病虫害控制</v>
          </cell>
          <cell r="C844">
            <v>538</v>
          </cell>
          <cell r="D844">
            <v>310</v>
          </cell>
        </row>
        <row r="845">
          <cell r="A845" t="str">
            <v>2130109</v>
          </cell>
          <cell r="B845" t="str">
            <v>     农产品质量安全</v>
          </cell>
          <cell r="C845">
            <v>0</v>
          </cell>
          <cell r="D845">
            <v>20.51</v>
          </cell>
        </row>
        <row r="846">
          <cell r="A846" t="str">
            <v>2130110</v>
          </cell>
          <cell r="B846" t="str">
            <v>     执法监管</v>
          </cell>
          <cell r="C846">
            <v>0</v>
          </cell>
          <cell r="D846">
            <v>0</v>
          </cell>
        </row>
        <row r="847">
          <cell r="A847" t="str">
            <v>2130111</v>
          </cell>
          <cell r="B847" t="str">
            <v>     统计监测与信息服务</v>
          </cell>
          <cell r="C847">
            <v>0</v>
          </cell>
          <cell r="D847" t="str">
            <v/>
          </cell>
        </row>
        <row r="848">
          <cell r="A848" t="str">
            <v>2130112</v>
          </cell>
          <cell r="B848" t="str">
            <v>     行业业务管理</v>
          </cell>
          <cell r="C848">
            <v>0</v>
          </cell>
          <cell r="D848">
            <v>0</v>
          </cell>
        </row>
        <row r="849">
          <cell r="A849" t="str">
            <v>2130114</v>
          </cell>
          <cell r="B849" t="str">
            <v>     对外交流与合作</v>
          </cell>
          <cell r="C849">
            <v>0</v>
          </cell>
          <cell r="D849" t="str">
            <v/>
          </cell>
        </row>
        <row r="850">
          <cell r="A850" t="str">
            <v>2130119</v>
          </cell>
          <cell r="B850" t="str">
            <v>     防灾救灾</v>
          </cell>
          <cell r="C850">
            <v>129</v>
          </cell>
          <cell r="D850">
            <v>0</v>
          </cell>
        </row>
        <row r="851">
          <cell r="A851" t="str">
            <v>2130120</v>
          </cell>
          <cell r="B851" t="str">
            <v>     稳定农民收入补贴</v>
          </cell>
          <cell r="C851">
            <v>0</v>
          </cell>
          <cell r="D851" t="str">
            <v/>
          </cell>
        </row>
        <row r="852">
          <cell r="A852" t="str">
            <v>2130121</v>
          </cell>
          <cell r="B852" t="str">
            <v>     农业结构调整补贴</v>
          </cell>
          <cell r="C852">
            <v>751.63</v>
          </cell>
          <cell r="D852">
            <v>0</v>
          </cell>
        </row>
        <row r="853">
          <cell r="A853" t="str">
            <v>2130122</v>
          </cell>
          <cell r="B853" t="str">
            <v>     农业生产发展</v>
          </cell>
          <cell r="C853">
            <v>853.73</v>
          </cell>
          <cell r="D853">
            <v>1189.94</v>
          </cell>
        </row>
        <row r="854">
          <cell r="A854" t="str">
            <v>2130124</v>
          </cell>
          <cell r="B854" t="str">
            <v>     农村合作经济</v>
          </cell>
          <cell r="C854">
            <v>23.47</v>
          </cell>
          <cell r="D854">
            <v>0</v>
          </cell>
        </row>
        <row r="855">
          <cell r="A855" t="str">
            <v>2130125</v>
          </cell>
          <cell r="B855" t="str">
            <v>     农产品加工与促销</v>
          </cell>
          <cell r="C855">
            <v>44</v>
          </cell>
          <cell r="D855">
            <v>0</v>
          </cell>
        </row>
        <row r="856">
          <cell r="A856" t="str">
            <v>2130126</v>
          </cell>
          <cell r="B856" t="str">
            <v>     农村社会事业</v>
          </cell>
          <cell r="C856">
            <v>721.85</v>
          </cell>
          <cell r="D856">
            <v>1220.56</v>
          </cell>
        </row>
        <row r="857">
          <cell r="A857" t="str">
            <v>2130135</v>
          </cell>
          <cell r="B857" t="str">
            <v>     农业资源保护修复与利用</v>
          </cell>
          <cell r="C857">
            <v>885.14</v>
          </cell>
          <cell r="D857">
            <v>603.56</v>
          </cell>
        </row>
        <row r="858">
          <cell r="A858" t="str">
            <v>2130142</v>
          </cell>
          <cell r="B858" t="str">
            <v>     农村道路建设</v>
          </cell>
          <cell r="C858">
            <v>0</v>
          </cell>
          <cell r="D858">
            <v>0</v>
          </cell>
        </row>
        <row r="859">
          <cell r="A859" t="str">
            <v>2130148</v>
          </cell>
          <cell r="B859" t="str">
            <v>     成品油价格改革对渔业的补贴</v>
          </cell>
          <cell r="C859">
            <v>0</v>
          </cell>
          <cell r="D859" t="str">
            <v/>
          </cell>
        </row>
        <row r="860">
          <cell r="A860" t="str">
            <v>2130152</v>
          </cell>
          <cell r="B860" t="str">
            <v>     对高校毕业生到基层任职补助</v>
          </cell>
          <cell r="C860">
            <v>0</v>
          </cell>
          <cell r="D860" t="str">
            <v/>
          </cell>
        </row>
        <row r="861">
          <cell r="A861" t="str">
            <v>2130153</v>
          </cell>
          <cell r="B861" t="str">
            <v>     农田建设</v>
          </cell>
          <cell r="C861">
            <v>1050</v>
          </cell>
          <cell r="D861">
            <v>4347.22</v>
          </cell>
        </row>
        <row r="862">
          <cell r="A862" t="str">
            <v>2130199</v>
          </cell>
          <cell r="B862" t="str">
            <v>     其他农业农村支出</v>
          </cell>
          <cell r="C862">
            <v>3239.21</v>
          </cell>
          <cell r="D862">
            <v>1118</v>
          </cell>
        </row>
        <row r="863">
          <cell r="A863" t="str">
            <v>21302</v>
          </cell>
          <cell r="B863" t="str">
            <v>   林业和草原</v>
          </cell>
          <cell r="C863">
            <v>4579.7</v>
          </cell>
          <cell r="D863">
            <v>6584.36</v>
          </cell>
        </row>
        <row r="864">
          <cell r="A864" t="str">
            <v>2130201</v>
          </cell>
          <cell r="B864" t="str">
            <v>     行政运行</v>
          </cell>
          <cell r="C864">
            <v>209.23</v>
          </cell>
          <cell r="D864">
            <v>213.39</v>
          </cell>
        </row>
        <row r="865">
          <cell r="A865" t="str">
            <v>2130202</v>
          </cell>
          <cell r="B865" t="str">
            <v>     一般行政管理事务</v>
          </cell>
          <cell r="C865">
            <v>0</v>
          </cell>
          <cell r="D865">
            <v>17.28</v>
          </cell>
        </row>
        <row r="866">
          <cell r="A866" t="str">
            <v>2130203</v>
          </cell>
          <cell r="B866" t="str">
            <v>     机关服务</v>
          </cell>
          <cell r="C866">
            <v>0</v>
          </cell>
          <cell r="D866" t="str">
            <v/>
          </cell>
        </row>
        <row r="867">
          <cell r="A867" t="str">
            <v>2130204</v>
          </cell>
          <cell r="B867" t="str">
            <v>     事业机构</v>
          </cell>
          <cell r="C867">
            <v>1585.16</v>
          </cell>
          <cell r="D867">
            <v>1711.5</v>
          </cell>
        </row>
        <row r="868">
          <cell r="A868" t="str">
            <v>2130205</v>
          </cell>
          <cell r="B868" t="str">
            <v>     森林资源培育</v>
          </cell>
          <cell r="C868">
            <v>506.93</v>
          </cell>
          <cell r="D868">
            <v>756.3</v>
          </cell>
        </row>
        <row r="869">
          <cell r="A869" t="str">
            <v>2130206</v>
          </cell>
          <cell r="B869" t="str">
            <v>     技术推广与转化</v>
          </cell>
          <cell r="C869">
            <v>0</v>
          </cell>
          <cell r="D869">
            <v>0</v>
          </cell>
        </row>
        <row r="870">
          <cell r="A870" t="str">
            <v>2130207</v>
          </cell>
          <cell r="B870" t="str">
            <v>     森林资源管理</v>
          </cell>
          <cell r="C870">
            <v>190</v>
          </cell>
          <cell r="D870">
            <v>147</v>
          </cell>
        </row>
        <row r="871">
          <cell r="A871" t="str">
            <v>2130209</v>
          </cell>
          <cell r="B871" t="str">
            <v>     森林生态效益补偿</v>
          </cell>
          <cell r="C871">
            <v>1307.58</v>
          </cell>
          <cell r="D871">
            <v>3495.89</v>
          </cell>
        </row>
        <row r="872">
          <cell r="A872" t="str">
            <v>2130210</v>
          </cell>
          <cell r="B872" t="str">
            <v>     自然保护区等管理</v>
          </cell>
          <cell r="C872">
            <v>28.8</v>
          </cell>
          <cell r="D872">
            <v>0</v>
          </cell>
        </row>
        <row r="873">
          <cell r="A873" t="str">
            <v>2130211</v>
          </cell>
          <cell r="B873" t="str">
            <v>     动植物保护</v>
          </cell>
          <cell r="C873">
            <v>0</v>
          </cell>
          <cell r="D873">
            <v>2</v>
          </cell>
        </row>
        <row r="874">
          <cell r="A874" t="str">
            <v>2130212</v>
          </cell>
          <cell r="B874" t="str">
            <v>     湿地保护</v>
          </cell>
          <cell r="C874">
            <v>0</v>
          </cell>
          <cell r="D874">
            <v>0</v>
          </cell>
        </row>
        <row r="875">
          <cell r="A875" t="str">
            <v>2130213</v>
          </cell>
          <cell r="B875" t="str">
            <v>     执法与监督</v>
          </cell>
          <cell r="C875">
            <v>0</v>
          </cell>
          <cell r="D875">
            <v>0</v>
          </cell>
        </row>
        <row r="876">
          <cell r="A876" t="str">
            <v>2130217</v>
          </cell>
          <cell r="B876" t="str">
            <v>     防沙治沙</v>
          </cell>
          <cell r="C876">
            <v>0</v>
          </cell>
          <cell r="D876">
            <v>0</v>
          </cell>
        </row>
        <row r="877">
          <cell r="A877" t="str">
            <v>2130220</v>
          </cell>
          <cell r="B877" t="str">
            <v>     对外合作与交流</v>
          </cell>
          <cell r="C877">
            <v>0</v>
          </cell>
          <cell r="D877" t="str">
            <v/>
          </cell>
        </row>
        <row r="878">
          <cell r="A878" t="str">
            <v>2130221</v>
          </cell>
          <cell r="B878" t="str">
            <v>     产业化管理</v>
          </cell>
          <cell r="C878">
            <v>0</v>
          </cell>
          <cell r="D878">
            <v>0</v>
          </cell>
        </row>
        <row r="879">
          <cell r="A879" t="str">
            <v>2130223</v>
          </cell>
          <cell r="B879" t="str">
            <v>     信息管理</v>
          </cell>
          <cell r="C879">
            <v>0</v>
          </cell>
          <cell r="D879">
            <v>0</v>
          </cell>
        </row>
        <row r="880">
          <cell r="A880" t="str">
            <v>2130226</v>
          </cell>
          <cell r="B880" t="str">
            <v>     林区公共支出</v>
          </cell>
          <cell r="C880">
            <v>0</v>
          </cell>
          <cell r="D880" t="str">
            <v/>
          </cell>
        </row>
        <row r="881">
          <cell r="A881" t="str">
            <v>2130227</v>
          </cell>
          <cell r="B881" t="str">
            <v>     贷款贴息</v>
          </cell>
          <cell r="C881">
            <v>98</v>
          </cell>
          <cell r="D881">
            <v>0</v>
          </cell>
        </row>
        <row r="882">
          <cell r="A882" t="str">
            <v>2130232</v>
          </cell>
          <cell r="B882" t="str">
            <v>     成品油价格改革对林业的补贴</v>
          </cell>
          <cell r="C882">
            <v>0</v>
          </cell>
          <cell r="D882" t="str">
            <v/>
          </cell>
        </row>
        <row r="883">
          <cell r="A883" t="str">
            <v>2130234</v>
          </cell>
          <cell r="B883" t="str">
            <v>     林业草原防灾减灾</v>
          </cell>
          <cell r="C883">
            <v>334</v>
          </cell>
          <cell r="D883">
            <v>171</v>
          </cell>
        </row>
        <row r="884">
          <cell r="A884" t="str">
            <v>2130235</v>
          </cell>
          <cell r="B884" t="str">
            <v>     国家公园</v>
          </cell>
          <cell r="C884">
            <v>0</v>
          </cell>
          <cell r="D884" t="str">
            <v/>
          </cell>
        </row>
        <row r="885">
          <cell r="A885" t="str">
            <v>2130236</v>
          </cell>
          <cell r="B885" t="str">
            <v>     草原管理</v>
          </cell>
          <cell r="C885">
            <v>0</v>
          </cell>
          <cell r="D885" t="str">
            <v/>
          </cell>
        </row>
        <row r="886">
          <cell r="A886" t="str">
            <v>2130237</v>
          </cell>
          <cell r="B886" t="str">
            <v>     行业业务管理</v>
          </cell>
          <cell r="C886">
            <v>0</v>
          </cell>
          <cell r="D886" t="str">
            <v/>
          </cell>
        </row>
        <row r="887">
          <cell r="A887" t="str">
            <v>2130299</v>
          </cell>
          <cell r="B887" t="str">
            <v>     其他林业和草原支出</v>
          </cell>
          <cell r="C887">
            <v>320</v>
          </cell>
          <cell r="D887">
            <v>70</v>
          </cell>
        </row>
        <row r="888">
          <cell r="A888" t="str">
            <v>21303</v>
          </cell>
          <cell r="B888" t="str">
            <v>   水利</v>
          </cell>
          <cell r="C888">
            <v>6934.74</v>
          </cell>
          <cell r="D888">
            <v>3349.53</v>
          </cell>
        </row>
        <row r="889">
          <cell r="A889" t="str">
            <v>2130301</v>
          </cell>
          <cell r="B889" t="str">
            <v>     行政运行</v>
          </cell>
          <cell r="C889">
            <v>260.85</v>
          </cell>
          <cell r="D889">
            <v>238.06</v>
          </cell>
        </row>
        <row r="890">
          <cell r="A890" t="str">
            <v>2130302</v>
          </cell>
          <cell r="B890" t="str">
            <v>     一般行政管理事务</v>
          </cell>
          <cell r="C890">
            <v>0</v>
          </cell>
          <cell r="D890" t="str">
            <v/>
          </cell>
        </row>
        <row r="891">
          <cell r="A891" t="str">
            <v>2130303</v>
          </cell>
          <cell r="B891" t="str">
            <v>     机关服务</v>
          </cell>
          <cell r="C891">
            <v>0</v>
          </cell>
          <cell r="D891" t="str">
            <v/>
          </cell>
        </row>
        <row r="892">
          <cell r="A892" t="str">
            <v>2130304</v>
          </cell>
          <cell r="B892" t="str">
            <v>     水利行业业务管理</v>
          </cell>
          <cell r="C892">
            <v>0</v>
          </cell>
          <cell r="D892">
            <v>0</v>
          </cell>
        </row>
        <row r="893">
          <cell r="A893" t="str">
            <v>2130305</v>
          </cell>
          <cell r="B893" t="str">
            <v>     水利工程建设</v>
          </cell>
          <cell r="C893">
            <v>585.75</v>
          </cell>
          <cell r="D893">
            <v>0</v>
          </cell>
        </row>
        <row r="894">
          <cell r="A894" t="str">
            <v>2130306</v>
          </cell>
          <cell r="B894" t="str">
            <v>     水利工程运行与维护</v>
          </cell>
          <cell r="C894">
            <v>0</v>
          </cell>
          <cell r="D894" t="str">
            <v/>
          </cell>
        </row>
        <row r="895">
          <cell r="A895" t="str">
            <v>2130307</v>
          </cell>
          <cell r="B895" t="str">
            <v>     长江黄河等流域管理</v>
          </cell>
          <cell r="C895">
            <v>0</v>
          </cell>
          <cell r="D895" t="str">
            <v/>
          </cell>
        </row>
        <row r="896">
          <cell r="A896" t="str">
            <v>2130308</v>
          </cell>
          <cell r="B896" t="str">
            <v>     水利前期工作</v>
          </cell>
          <cell r="C896">
            <v>0</v>
          </cell>
          <cell r="D896" t="str">
            <v/>
          </cell>
        </row>
        <row r="897">
          <cell r="A897" t="str">
            <v>2130309</v>
          </cell>
          <cell r="B897" t="str">
            <v>     水利执法监督</v>
          </cell>
          <cell r="C897">
            <v>0</v>
          </cell>
          <cell r="D897" t="str">
            <v/>
          </cell>
        </row>
        <row r="898">
          <cell r="A898" t="str">
            <v>2130310</v>
          </cell>
          <cell r="B898" t="str">
            <v>     水土保持</v>
          </cell>
          <cell r="C898">
            <v>0</v>
          </cell>
          <cell r="D898">
            <v>0</v>
          </cell>
        </row>
        <row r="899">
          <cell r="A899" t="str">
            <v>2130311</v>
          </cell>
          <cell r="B899" t="str">
            <v>     水资源节约管理与保护</v>
          </cell>
          <cell r="C899">
            <v>0</v>
          </cell>
          <cell r="D899" t="str">
            <v/>
          </cell>
        </row>
        <row r="900">
          <cell r="A900" t="str">
            <v>2130312</v>
          </cell>
          <cell r="B900" t="str">
            <v>     水质监测</v>
          </cell>
          <cell r="C900">
            <v>0</v>
          </cell>
          <cell r="D900" t="str">
            <v/>
          </cell>
        </row>
        <row r="901">
          <cell r="A901" t="str">
            <v>2130313</v>
          </cell>
          <cell r="B901" t="str">
            <v>     水文测报</v>
          </cell>
          <cell r="C901">
            <v>0</v>
          </cell>
          <cell r="D901" t="str">
            <v/>
          </cell>
        </row>
        <row r="902">
          <cell r="A902" t="str">
            <v>2130314</v>
          </cell>
          <cell r="B902" t="str">
            <v>     防汛</v>
          </cell>
          <cell r="C902">
            <v>0</v>
          </cell>
          <cell r="D902">
            <v>0</v>
          </cell>
        </row>
        <row r="903">
          <cell r="A903" t="str">
            <v>2130315</v>
          </cell>
          <cell r="B903" t="str">
            <v>     抗旱</v>
          </cell>
          <cell r="C903">
            <v>376</v>
          </cell>
          <cell r="D903">
            <v>0</v>
          </cell>
        </row>
        <row r="904">
          <cell r="A904" t="str">
            <v>2130316</v>
          </cell>
          <cell r="B904" t="str">
            <v>     农村水利</v>
          </cell>
          <cell r="C904">
            <v>3644.13</v>
          </cell>
          <cell r="D904">
            <v>807</v>
          </cell>
        </row>
        <row r="905">
          <cell r="A905" t="str">
            <v>2130317</v>
          </cell>
          <cell r="B905" t="str">
            <v>     水利技术推广</v>
          </cell>
          <cell r="C905">
            <v>0</v>
          </cell>
          <cell r="D905" t="str">
            <v/>
          </cell>
        </row>
        <row r="906">
          <cell r="A906" t="str">
            <v>2130318</v>
          </cell>
          <cell r="B906" t="str">
            <v>     国际河流治理与管理</v>
          </cell>
          <cell r="C906">
            <v>0</v>
          </cell>
          <cell r="D906" t="str">
            <v/>
          </cell>
        </row>
        <row r="907">
          <cell r="A907" t="str">
            <v>2130319</v>
          </cell>
          <cell r="B907" t="str">
            <v>     江河湖库水系综合整治</v>
          </cell>
          <cell r="C907">
            <v>309</v>
          </cell>
          <cell r="D907">
            <v>638.5</v>
          </cell>
        </row>
        <row r="908">
          <cell r="A908" t="str">
            <v>2130321</v>
          </cell>
          <cell r="B908" t="str">
            <v>     大中型水库移民后期扶持专项支出</v>
          </cell>
          <cell r="C908">
            <v>0</v>
          </cell>
          <cell r="D908" t="str">
            <v/>
          </cell>
        </row>
        <row r="909">
          <cell r="A909" t="str">
            <v>2130322</v>
          </cell>
          <cell r="B909" t="str">
            <v>     水利安全监督</v>
          </cell>
          <cell r="C909">
            <v>0</v>
          </cell>
          <cell r="D909" t="str">
            <v/>
          </cell>
        </row>
        <row r="910">
          <cell r="A910" t="str">
            <v>2130333</v>
          </cell>
          <cell r="B910" t="str">
            <v>     信息管理</v>
          </cell>
          <cell r="C910">
            <v>0</v>
          </cell>
          <cell r="D910" t="str">
            <v/>
          </cell>
        </row>
        <row r="911">
          <cell r="A911" t="str">
            <v>2130334</v>
          </cell>
          <cell r="B911" t="str">
            <v>     水利建设征地及移民支出</v>
          </cell>
          <cell r="C911">
            <v>0</v>
          </cell>
          <cell r="D911">
            <v>0</v>
          </cell>
        </row>
        <row r="912">
          <cell r="A912" t="str">
            <v>2130335</v>
          </cell>
          <cell r="B912" t="str">
            <v>     农村人畜饮水</v>
          </cell>
          <cell r="C912">
            <v>44</v>
          </cell>
          <cell r="D912">
            <v>0</v>
          </cell>
        </row>
        <row r="913">
          <cell r="A913" t="str">
            <v>2130336</v>
          </cell>
          <cell r="B913" t="str">
            <v>     南水北调工程建设</v>
          </cell>
          <cell r="C913">
            <v>0</v>
          </cell>
          <cell r="D913" t="str">
            <v/>
          </cell>
        </row>
        <row r="914">
          <cell r="A914" t="str">
            <v>2130337</v>
          </cell>
          <cell r="B914" t="str">
            <v>     南水北调工程管理</v>
          </cell>
          <cell r="C914">
            <v>0</v>
          </cell>
          <cell r="D914" t="str">
            <v/>
          </cell>
        </row>
        <row r="915">
          <cell r="A915" t="str">
            <v>2130399</v>
          </cell>
          <cell r="B915" t="str">
            <v>     其他水利支出</v>
          </cell>
          <cell r="C915">
            <v>1715.01</v>
          </cell>
          <cell r="D915">
            <v>1665.97</v>
          </cell>
        </row>
        <row r="916">
          <cell r="A916" t="str">
            <v>21305</v>
          </cell>
          <cell r="B916" t="str">
            <v>   巩固脱贫攻坚成果衔接乡村振兴</v>
          </cell>
          <cell r="C916">
            <v>5910.99</v>
          </cell>
          <cell r="D916">
            <v>2645.75</v>
          </cell>
        </row>
        <row r="917">
          <cell r="A917" t="str">
            <v>2130501</v>
          </cell>
          <cell r="B917" t="str">
            <v>     行政运行</v>
          </cell>
          <cell r="C917">
            <v>185.82</v>
          </cell>
          <cell r="D917">
            <v>219.37</v>
          </cell>
        </row>
        <row r="918">
          <cell r="A918" t="str">
            <v>2130502</v>
          </cell>
          <cell r="B918" t="str">
            <v>     一般行政管理事务</v>
          </cell>
          <cell r="C918">
            <v>0</v>
          </cell>
          <cell r="D918" t="str">
            <v/>
          </cell>
        </row>
        <row r="919">
          <cell r="A919" t="str">
            <v>2130503</v>
          </cell>
          <cell r="B919" t="str">
            <v>     机关服务</v>
          </cell>
          <cell r="C919">
            <v>0</v>
          </cell>
          <cell r="D919" t="str">
            <v/>
          </cell>
        </row>
        <row r="920">
          <cell r="A920" t="str">
            <v>2130504</v>
          </cell>
          <cell r="B920" t="str">
            <v>     农村基础设施建设</v>
          </cell>
          <cell r="C920">
            <v>3524.46</v>
          </cell>
          <cell r="D920">
            <v>765.21</v>
          </cell>
        </row>
        <row r="921">
          <cell r="A921" t="str">
            <v>2130505</v>
          </cell>
          <cell r="B921" t="str">
            <v>     生产发展</v>
          </cell>
          <cell r="C921">
            <v>1666.9</v>
          </cell>
          <cell r="D921">
            <v>5</v>
          </cell>
        </row>
        <row r="922">
          <cell r="A922" t="str">
            <v>2130506</v>
          </cell>
          <cell r="B922" t="str">
            <v>     社会发展</v>
          </cell>
          <cell r="C922">
            <v>0</v>
          </cell>
          <cell r="D922" t="str">
            <v/>
          </cell>
        </row>
        <row r="923">
          <cell r="A923" t="str">
            <v>2130507</v>
          </cell>
          <cell r="B923" t="str">
            <v>     扶贫贷款奖补和贴息</v>
          </cell>
          <cell r="C923">
            <v>172</v>
          </cell>
          <cell r="D923">
            <v>32.17</v>
          </cell>
        </row>
        <row r="924">
          <cell r="A924" t="str">
            <v>2130508</v>
          </cell>
          <cell r="B924" t="str">
            <v>     “三西”农业建设专项补助</v>
          </cell>
          <cell r="C924">
            <v>0</v>
          </cell>
          <cell r="D924" t="str">
            <v/>
          </cell>
        </row>
        <row r="925">
          <cell r="A925" t="str">
            <v>2130550</v>
          </cell>
          <cell r="B925" t="str">
            <v>     扶贫事业机构</v>
          </cell>
          <cell r="C925">
            <v>0</v>
          </cell>
          <cell r="D925" t="str">
            <v/>
          </cell>
        </row>
        <row r="926">
          <cell r="A926" t="str">
            <v>2130599</v>
          </cell>
          <cell r="B926" t="str">
            <v>     其他巩固脱贫攻坚成果衔接乡村振兴支出</v>
          </cell>
          <cell r="C926">
            <v>361.81</v>
          </cell>
          <cell r="D926">
            <v>1624</v>
          </cell>
        </row>
        <row r="927">
          <cell r="A927" t="str">
            <v>21307</v>
          </cell>
          <cell r="B927" t="str">
            <v>   农村综合改革</v>
          </cell>
          <cell r="C927">
            <v>610.63</v>
          </cell>
          <cell r="D927">
            <v>0</v>
          </cell>
        </row>
        <row r="928">
          <cell r="A928" t="str">
            <v>2130701</v>
          </cell>
          <cell r="B928" t="str">
            <v>     对村级公益事业建设的补助</v>
          </cell>
          <cell r="C928">
            <v>405</v>
          </cell>
          <cell r="D928">
            <v>0</v>
          </cell>
        </row>
        <row r="929">
          <cell r="A929" t="str">
            <v>2130704</v>
          </cell>
          <cell r="B929" t="str">
            <v>     国有农场办社会职能改革补助</v>
          </cell>
          <cell r="C929">
            <v>0</v>
          </cell>
          <cell r="D929" t="str">
            <v/>
          </cell>
        </row>
        <row r="930">
          <cell r="A930" t="str">
            <v>2130705</v>
          </cell>
          <cell r="B930" t="str">
            <v>     对村民委员会和村党支部的补助</v>
          </cell>
          <cell r="C930">
            <v>0</v>
          </cell>
          <cell r="D930" t="str">
            <v/>
          </cell>
        </row>
        <row r="931">
          <cell r="A931" t="str">
            <v>2130706</v>
          </cell>
          <cell r="B931" t="str">
            <v>     对村集体经济组织的补助</v>
          </cell>
          <cell r="C931">
            <v>0</v>
          </cell>
          <cell r="D931">
            <v>0</v>
          </cell>
        </row>
        <row r="932">
          <cell r="A932" t="str">
            <v>2130707</v>
          </cell>
          <cell r="B932" t="str">
            <v>     农村综合改革示范试点补助</v>
          </cell>
          <cell r="C932">
            <v>0</v>
          </cell>
          <cell r="D932" t="str">
            <v/>
          </cell>
        </row>
        <row r="933">
          <cell r="A933" t="str">
            <v>2130799</v>
          </cell>
          <cell r="B933" t="str">
            <v>     其他农村综合改革支出</v>
          </cell>
          <cell r="C933">
            <v>205.63</v>
          </cell>
          <cell r="D933">
            <v>0</v>
          </cell>
        </row>
        <row r="934">
          <cell r="A934" t="str">
            <v>21308</v>
          </cell>
          <cell r="B934" t="str">
            <v>   普惠金融发展支出</v>
          </cell>
          <cell r="C934">
            <v>2114.41</v>
          </cell>
          <cell r="D934">
            <v>1411.19</v>
          </cell>
        </row>
        <row r="935">
          <cell r="A935" t="str">
            <v>2130801</v>
          </cell>
          <cell r="B935" t="str">
            <v>     支持农村金融机构</v>
          </cell>
          <cell r="C935">
            <v>450.89</v>
          </cell>
          <cell r="D935">
            <v>441</v>
          </cell>
        </row>
        <row r="936">
          <cell r="A936" t="str">
            <v>2130802</v>
          </cell>
          <cell r="B936" t="str">
            <v>     涉农贷款增量奖励</v>
          </cell>
          <cell r="C936">
            <v>0</v>
          </cell>
          <cell r="D936">
            <v>0</v>
          </cell>
        </row>
        <row r="937">
          <cell r="A937" t="str">
            <v>2130803</v>
          </cell>
          <cell r="B937" t="str">
            <v>     农业保险保费补贴</v>
          </cell>
          <cell r="C937">
            <v>756.25</v>
          </cell>
          <cell r="D937">
            <v>545.22</v>
          </cell>
        </row>
        <row r="938">
          <cell r="A938" t="str">
            <v>2130804</v>
          </cell>
          <cell r="B938" t="str">
            <v>     创业担保贷款贴息</v>
          </cell>
          <cell r="C938">
            <v>872.27</v>
          </cell>
          <cell r="D938">
            <v>424.97</v>
          </cell>
        </row>
        <row r="939">
          <cell r="A939" t="str">
            <v>2130805</v>
          </cell>
          <cell r="B939" t="str">
            <v>     补充创业担保贷款基金</v>
          </cell>
          <cell r="C939">
            <v>0</v>
          </cell>
          <cell r="D939" t="str">
            <v/>
          </cell>
        </row>
        <row r="940">
          <cell r="A940" t="str">
            <v>2130899</v>
          </cell>
          <cell r="B940" t="str">
            <v>     其他普惠金融发展支出</v>
          </cell>
          <cell r="C940">
            <v>35</v>
          </cell>
          <cell r="D940">
            <v>0</v>
          </cell>
        </row>
        <row r="941">
          <cell r="A941" t="str">
            <v>21309</v>
          </cell>
          <cell r="B941" t="str">
            <v>   目标价格补贴</v>
          </cell>
          <cell r="C941">
            <v>0</v>
          </cell>
          <cell r="D941">
            <v>0</v>
          </cell>
        </row>
        <row r="942">
          <cell r="A942" t="str">
            <v>2130901</v>
          </cell>
          <cell r="B942" t="str">
            <v>     棉花目标价格补贴</v>
          </cell>
          <cell r="C942">
            <v>0</v>
          </cell>
          <cell r="D942" t="str">
            <v/>
          </cell>
        </row>
        <row r="943">
          <cell r="A943" t="str">
            <v>2130999</v>
          </cell>
          <cell r="B943" t="str">
            <v>     其他目标价格补贴</v>
          </cell>
          <cell r="C943">
            <v>0</v>
          </cell>
          <cell r="D943" t="str">
            <v/>
          </cell>
        </row>
        <row r="944">
          <cell r="A944" t="str">
            <v>21399</v>
          </cell>
          <cell r="B944" t="str">
            <v>   其他农林水支出</v>
          </cell>
          <cell r="C944">
            <v>7918.08</v>
          </cell>
          <cell r="D944">
            <v>8500</v>
          </cell>
        </row>
        <row r="945">
          <cell r="A945" t="str">
            <v>2139901</v>
          </cell>
          <cell r="B945" t="str">
            <v>     化解其他公益性乡村债务支出</v>
          </cell>
          <cell r="C945">
            <v>0</v>
          </cell>
          <cell r="D945" t="str">
            <v/>
          </cell>
        </row>
        <row r="946">
          <cell r="A946" t="str">
            <v>2139999</v>
          </cell>
          <cell r="B946" t="str">
            <v>     其他农林水支出</v>
          </cell>
          <cell r="C946">
            <v>7918.08</v>
          </cell>
          <cell r="D946">
            <v>8500</v>
          </cell>
        </row>
        <row r="947">
          <cell r="A947" t="str">
            <v>214</v>
          </cell>
          <cell r="B947" t="str">
            <v>交通运输支出</v>
          </cell>
          <cell r="C947">
            <v>2662.39</v>
          </cell>
          <cell r="D947">
            <v>3273.32</v>
          </cell>
        </row>
        <row r="948">
          <cell r="A948" t="str">
            <v>21401</v>
          </cell>
          <cell r="B948" t="str">
            <v>   公路水路运输</v>
          </cell>
          <cell r="C948">
            <v>2124.01</v>
          </cell>
          <cell r="D948">
            <v>3217.55</v>
          </cell>
        </row>
        <row r="949">
          <cell r="A949" t="str">
            <v>2140101</v>
          </cell>
          <cell r="B949" t="str">
            <v>     行政运行</v>
          </cell>
          <cell r="C949">
            <v>846.01</v>
          </cell>
          <cell r="D949">
            <v>898.55</v>
          </cell>
        </row>
        <row r="950">
          <cell r="A950" t="str">
            <v>2140102</v>
          </cell>
          <cell r="B950" t="str">
            <v>     一般行政管理事务</v>
          </cell>
          <cell r="C950">
            <v>0</v>
          </cell>
          <cell r="D950" t="str">
            <v/>
          </cell>
        </row>
        <row r="951">
          <cell r="A951" t="str">
            <v>2140103</v>
          </cell>
          <cell r="B951" t="str">
            <v>     机关服务</v>
          </cell>
          <cell r="C951">
            <v>0</v>
          </cell>
          <cell r="D951" t="str">
            <v/>
          </cell>
        </row>
        <row r="952">
          <cell r="A952" t="str">
            <v>2140104</v>
          </cell>
          <cell r="B952" t="str">
            <v>     公路建设</v>
          </cell>
          <cell r="C952">
            <v>0</v>
          </cell>
          <cell r="D952">
            <v>2015</v>
          </cell>
        </row>
        <row r="953">
          <cell r="A953" t="str">
            <v>2140106</v>
          </cell>
          <cell r="B953" t="str">
            <v>     公路养护</v>
          </cell>
          <cell r="C953">
            <v>1278</v>
          </cell>
          <cell r="D953">
            <v>304</v>
          </cell>
        </row>
        <row r="954">
          <cell r="A954" t="str">
            <v>2140109</v>
          </cell>
          <cell r="B954" t="str">
            <v>     交通运输信息化建设</v>
          </cell>
          <cell r="C954">
            <v>0</v>
          </cell>
          <cell r="D954" t="str">
            <v/>
          </cell>
        </row>
        <row r="955">
          <cell r="A955" t="str">
            <v>2140110</v>
          </cell>
          <cell r="B955" t="str">
            <v>     公路和运输安全</v>
          </cell>
          <cell r="C955">
            <v>0</v>
          </cell>
          <cell r="D955" t="str">
            <v/>
          </cell>
        </row>
        <row r="956">
          <cell r="A956" t="str">
            <v>2140111</v>
          </cell>
          <cell r="B956" t="str">
            <v>     公路还贷专项</v>
          </cell>
          <cell r="C956">
            <v>0</v>
          </cell>
          <cell r="D956" t="str">
            <v/>
          </cell>
        </row>
        <row r="957">
          <cell r="A957" t="str">
            <v>2140112</v>
          </cell>
          <cell r="B957" t="str">
            <v>     公路运输管理</v>
          </cell>
          <cell r="C957">
            <v>0</v>
          </cell>
          <cell r="D957" t="str">
            <v/>
          </cell>
        </row>
        <row r="958">
          <cell r="A958" t="str">
            <v>2140114</v>
          </cell>
          <cell r="B958" t="str">
            <v>     公路和运输技术标准化建设</v>
          </cell>
          <cell r="C958">
            <v>0</v>
          </cell>
          <cell r="D958" t="str">
            <v/>
          </cell>
        </row>
        <row r="959">
          <cell r="A959" t="str">
            <v>2140122</v>
          </cell>
          <cell r="B959" t="str">
            <v>     港口设施</v>
          </cell>
          <cell r="C959">
            <v>0</v>
          </cell>
          <cell r="D959" t="str">
            <v/>
          </cell>
        </row>
        <row r="960">
          <cell r="A960" t="str">
            <v>2140123</v>
          </cell>
          <cell r="B960" t="str">
            <v>     航道维护</v>
          </cell>
          <cell r="C960">
            <v>0</v>
          </cell>
          <cell r="D960" t="str">
            <v/>
          </cell>
        </row>
        <row r="961">
          <cell r="A961" t="str">
            <v>2140127</v>
          </cell>
          <cell r="B961" t="str">
            <v>     船舶检验</v>
          </cell>
          <cell r="C961">
            <v>0</v>
          </cell>
          <cell r="D961" t="str">
            <v/>
          </cell>
        </row>
        <row r="962">
          <cell r="A962" t="str">
            <v>2140128</v>
          </cell>
          <cell r="B962" t="str">
            <v>     救助打捞</v>
          </cell>
          <cell r="C962">
            <v>0</v>
          </cell>
          <cell r="D962" t="str">
            <v/>
          </cell>
        </row>
        <row r="963">
          <cell r="A963" t="str">
            <v>2140129</v>
          </cell>
          <cell r="B963" t="str">
            <v>     内河运输</v>
          </cell>
          <cell r="C963">
            <v>0</v>
          </cell>
          <cell r="D963" t="str">
            <v/>
          </cell>
        </row>
        <row r="964">
          <cell r="A964" t="str">
            <v>2140130</v>
          </cell>
          <cell r="B964" t="str">
            <v>     远洋运输</v>
          </cell>
          <cell r="C964">
            <v>0</v>
          </cell>
          <cell r="D964" t="str">
            <v/>
          </cell>
        </row>
        <row r="965">
          <cell r="A965" t="str">
            <v>2140131</v>
          </cell>
          <cell r="B965" t="str">
            <v>     海事管理</v>
          </cell>
          <cell r="C965">
            <v>0</v>
          </cell>
          <cell r="D965" t="str">
            <v/>
          </cell>
        </row>
        <row r="966">
          <cell r="A966" t="str">
            <v>2140133</v>
          </cell>
          <cell r="B966" t="str">
            <v>     航标事业发展支出</v>
          </cell>
          <cell r="C966">
            <v>0</v>
          </cell>
          <cell r="D966" t="str">
            <v/>
          </cell>
        </row>
        <row r="967">
          <cell r="A967" t="str">
            <v>2140136</v>
          </cell>
          <cell r="B967" t="str">
            <v>     水路运输管理支出</v>
          </cell>
          <cell r="C967">
            <v>0</v>
          </cell>
          <cell r="D967" t="str">
            <v/>
          </cell>
        </row>
        <row r="968">
          <cell r="A968" t="str">
            <v>2140138</v>
          </cell>
          <cell r="B968" t="str">
            <v>     口岸建设</v>
          </cell>
          <cell r="C968">
            <v>0</v>
          </cell>
          <cell r="D968" t="str">
            <v/>
          </cell>
        </row>
        <row r="969">
          <cell r="A969" t="str">
            <v>2140139</v>
          </cell>
          <cell r="B969" t="str">
            <v>     取消政府还贷二级公路收费专项支出</v>
          </cell>
          <cell r="C969">
            <v>0</v>
          </cell>
          <cell r="D969" t="str">
            <v/>
          </cell>
        </row>
        <row r="970">
          <cell r="A970" t="str">
            <v>2140199</v>
          </cell>
          <cell r="B970" t="str">
            <v>     其他公路水路运输支出</v>
          </cell>
          <cell r="C970">
            <v>0</v>
          </cell>
          <cell r="D970">
            <v>0</v>
          </cell>
        </row>
        <row r="971">
          <cell r="A971" t="str">
            <v>21402</v>
          </cell>
          <cell r="B971" t="str">
            <v>   铁路运输</v>
          </cell>
          <cell r="C971">
            <v>0</v>
          </cell>
          <cell r="D971">
            <v>0</v>
          </cell>
        </row>
        <row r="972">
          <cell r="A972" t="str">
            <v>2140201</v>
          </cell>
          <cell r="B972" t="str">
            <v>     行政运行</v>
          </cell>
          <cell r="C972">
            <v>0</v>
          </cell>
          <cell r="D972" t="str">
            <v/>
          </cell>
        </row>
        <row r="973">
          <cell r="A973" t="str">
            <v>2140202</v>
          </cell>
          <cell r="B973" t="str">
            <v>     一般行政管理事务</v>
          </cell>
          <cell r="C973">
            <v>0</v>
          </cell>
          <cell r="D973" t="str">
            <v/>
          </cell>
        </row>
        <row r="974">
          <cell r="A974" t="str">
            <v>2140203</v>
          </cell>
          <cell r="B974" t="str">
            <v>     机关服务</v>
          </cell>
          <cell r="C974">
            <v>0</v>
          </cell>
          <cell r="D974" t="str">
            <v/>
          </cell>
        </row>
        <row r="975">
          <cell r="A975" t="str">
            <v>2140204</v>
          </cell>
          <cell r="B975" t="str">
            <v>     铁路路网建设</v>
          </cell>
          <cell r="C975">
            <v>0</v>
          </cell>
          <cell r="D975" t="str">
            <v/>
          </cell>
        </row>
        <row r="976">
          <cell r="A976" t="str">
            <v>2140205</v>
          </cell>
          <cell r="B976" t="str">
            <v>     铁路还贷专项</v>
          </cell>
          <cell r="C976">
            <v>0</v>
          </cell>
          <cell r="D976" t="str">
            <v/>
          </cell>
        </row>
        <row r="977">
          <cell r="A977" t="str">
            <v>2140206</v>
          </cell>
          <cell r="B977" t="str">
            <v>     铁路安全</v>
          </cell>
          <cell r="C977">
            <v>0</v>
          </cell>
          <cell r="D977" t="str">
            <v/>
          </cell>
        </row>
        <row r="978">
          <cell r="A978" t="str">
            <v>2140207</v>
          </cell>
          <cell r="B978" t="str">
            <v>     铁路专项运输</v>
          </cell>
          <cell r="C978">
            <v>0</v>
          </cell>
          <cell r="D978" t="str">
            <v/>
          </cell>
        </row>
        <row r="979">
          <cell r="A979" t="str">
            <v>2140208</v>
          </cell>
          <cell r="B979" t="str">
            <v>     行业监管</v>
          </cell>
          <cell r="C979">
            <v>0</v>
          </cell>
          <cell r="D979" t="str">
            <v/>
          </cell>
        </row>
        <row r="980">
          <cell r="A980" t="str">
            <v>2140299</v>
          </cell>
          <cell r="B980" t="str">
            <v>     其他铁路运输支出</v>
          </cell>
          <cell r="C980">
            <v>0</v>
          </cell>
          <cell r="D980" t="str">
            <v/>
          </cell>
        </row>
        <row r="981">
          <cell r="A981" t="str">
            <v>21403</v>
          </cell>
          <cell r="B981" t="str">
            <v>   民用航空运输</v>
          </cell>
          <cell r="C981">
            <v>0</v>
          </cell>
          <cell r="D981">
            <v>0</v>
          </cell>
        </row>
        <row r="982">
          <cell r="A982" t="str">
            <v>2140301</v>
          </cell>
          <cell r="B982" t="str">
            <v>     行政运行</v>
          </cell>
          <cell r="C982">
            <v>0</v>
          </cell>
          <cell r="D982" t="str">
            <v/>
          </cell>
        </row>
        <row r="983">
          <cell r="A983" t="str">
            <v>2140302</v>
          </cell>
          <cell r="B983" t="str">
            <v>     一般行政管理事务</v>
          </cell>
          <cell r="C983">
            <v>0</v>
          </cell>
          <cell r="D983" t="str">
            <v/>
          </cell>
        </row>
        <row r="984">
          <cell r="A984" t="str">
            <v>2140303</v>
          </cell>
          <cell r="B984" t="str">
            <v>     机关服务</v>
          </cell>
          <cell r="C984">
            <v>0</v>
          </cell>
          <cell r="D984" t="str">
            <v/>
          </cell>
        </row>
        <row r="985">
          <cell r="A985" t="str">
            <v>2140304</v>
          </cell>
          <cell r="B985" t="str">
            <v>     机场建设</v>
          </cell>
          <cell r="C985">
            <v>0</v>
          </cell>
          <cell r="D985" t="str">
            <v/>
          </cell>
        </row>
        <row r="986">
          <cell r="A986" t="str">
            <v>2140305</v>
          </cell>
          <cell r="B986" t="str">
            <v>     空管系统建设</v>
          </cell>
          <cell r="C986">
            <v>0</v>
          </cell>
          <cell r="D986" t="str">
            <v/>
          </cell>
        </row>
        <row r="987">
          <cell r="A987" t="str">
            <v>2140306</v>
          </cell>
          <cell r="B987" t="str">
            <v>     民航还贷专项支出</v>
          </cell>
          <cell r="C987">
            <v>0</v>
          </cell>
          <cell r="D987" t="str">
            <v/>
          </cell>
        </row>
        <row r="988">
          <cell r="A988" t="str">
            <v>2140307</v>
          </cell>
          <cell r="B988" t="str">
            <v>     民用航空安全</v>
          </cell>
          <cell r="C988">
            <v>0</v>
          </cell>
          <cell r="D988" t="str">
            <v/>
          </cell>
        </row>
        <row r="989">
          <cell r="A989" t="str">
            <v>2140308</v>
          </cell>
          <cell r="B989" t="str">
            <v>     民航专项运输</v>
          </cell>
          <cell r="C989">
            <v>0</v>
          </cell>
          <cell r="D989" t="str">
            <v/>
          </cell>
        </row>
        <row r="990">
          <cell r="A990" t="str">
            <v>2140399</v>
          </cell>
          <cell r="B990" t="str">
            <v>     其他民用航空运输支出</v>
          </cell>
          <cell r="C990">
            <v>0</v>
          </cell>
          <cell r="D990" t="str">
            <v/>
          </cell>
        </row>
        <row r="991">
          <cell r="A991" t="str">
            <v>21404</v>
          </cell>
          <cell r="B991" t="str">
            <v>   成品油价格改革对交通运输的补贴</v>
          </cell>
          <cell r="C991">
            <v>478.52</v>
          </cell>
          <cell r="D991">
            <v>0</v>
          </cell>
        </row>
        <row r="992">
          <cell r="A992" t="str">
            <v>2140401</v>
          </cell>
          <cell r="B992" t="str">
            <v>     对城市公交的补贴</v>
          </cell>
          <cell r="C992">
            <v>0</v>
          </cell>
          <cell r="D992" t="str">
            <v/>
          </cell>
        </row>
        <row r="993">
          <cell r="A993" t="str">
            <v>2140402</v>
          </cell>
          <cell r="B993" t="str">
            <v>     对农村道路客运的补贴</v>
          </cell>
          <cell r="C993">
            <v>245.53</v>
          </cell>
          <cell r="D993">
            <v>0</v>
          </cell>
        </row>
        <row r="994">
          <cell r="A994" t="str">
            <v>2140403</v>
          </cell>
          <cell r="B994" t="str">
            <v>     对出租车的补贴</v>
          </cell>
          <cell r="C994">
            <v>0</v>
          </cell>
          <cell r="D994" t="str">
            <v/>
          </cell>
        </row>
        <row r="995">
          <cell r="A995" t="str">
            <v>2140499</v>
          </cell>
          <cell r="B995" t="str">
            <v>     成品油价格改革补贴其他支出</v>
          </cell>
          <cell r="C995">
            <v>232.99</v>
          </cell>
          <cell r="D995">
            <v>0</v>
          </cell>
        </row>
        <row r="996">
          <cell r="A996" t="str">
            <v>21405</v>
          </cell>
          <cell r="B996" t="str">
            <v>   邮政业支出</v>
          </cell>
          <cell r="C996">
            <v>0</v>
          </cell>
          <cell r="D996">
            <v>0</v>
          </cell>
        </row>
        <row r="997">
          <cell r="A997" t="str">
            <v>2140501</v>
          </cell>
          <cell r="B997" t="str">
            <v>     行政运行</v>
          </cell>
          <cell r="C997">
            <v>0</v>
          </cell>
          <cell r="D997" t="str">
            <v/>
          </cell>
        </row>
        <row r="998">
          <cell r="A998" t="str">
            <v>2140502</v>
          </cell>
          <cell r="B998" t="str">
            <v>     一般行政管理事务</v>
          </cell>
          <cell r="C998">
            <v>0</v>
          </cell>
          <cell r="D998" t="str">
            <v/>
          </cell>
        </row>
        <row r="999">
          <cell r="A999" t="str">
            <v>2140503</v>
          </cell>
          <cell r="B999" t="str">
            <v>     机关服务</v>
          </cell>
          <cell r="C999">
            <v>0</v>
          </cell>
          <cell r="D999" t="str">
            <v/>
          </cell>
        </row>
        <row r="1000">
          <cell r="A1000" t="str">
            <v>2140504</v>
          </cell>
          <cell r="B1000" t="str">
            <v>     行业监管</v>
          </cell>
          <cell r="C1000">
            <v>0</v>
          </cell>
          <cell r="D1000" t="str">
            <v/>
          </cell>
        </row>
        <row r="1001">
          <cell r="A1001" t="str">
            <v>2140505</v>
          </cell>
          <cell r="B1001" t="str">
            <v>     邮政普遍服务与特殊服务</v>
          </cell>
          <cell r="C1001">
            <v>0</v>
          </cell>
          <cell r="D1001" t="str">
            <v/>
          </cell>
        </row>
        <row r="1002">
          <cell r="A1002" t="str">
            <v>2140599</v>
          </cell>
          <cell r="B1002" t="str">
            <v>     其他邮政业支出</v>
          </cell>
          <cell r="C1002">
            <v>0</v>
          </cell>
          <cell r="D1002" t="str">
            <v/>
          </cell>
        </row>
        <row r="1003">
          <cell r="A1003" t="str">
            <v>21406</v>
          </cell>
          <cell r="B1003" t="str">
            <v>   车辆购置税支出</v>
          </cell>
          <cell r="C1003">
            <v>0</v>
          </cell>
          <cell r="D1003">
            <v>0</v>
          </cell>
        </row>
        <row r="1004">
          <cell r="A1004" t="str">
            <v>2140601</v>
          </cell>
          <cell r="B1004" t="str">
            <v>     车辆购置税用于公路等基础设施建设支出</v>
          </cell>
          <cell r="C1004">
            <v>0</v>
          </cell>
          <cell r="D1004">
            <v>0</v>
          </cell>
        </row>
        <row r="1005">
          <cell r="A1005" t="str">
            <v>2140602</v>
          </cell>
          <cell r="B1005" t="str">
            <v>     车辆购置税用于农村公路建设支出</v>
          </cell>
          <cell r="C1005">
            <v>0</v>
          </cell>
          <cell r="D1005">
            <v>0</v>
          </cell>
        </row>
        <row r="1006">
          <cell r="A1006" t="str">
            <v>2140603</v>
          </cell>
          <cell r="B1006" t="str">
            <v>     车辆购置税用于老旧汽车报废更新补贴</v>
          </cell>
          <cell r="C1006">
            <v>0</v>
          </cell>
          <cell r="D1006" t="str">
            <v/>
          </cell>
        </row>
        <row r="1007">
          <cell r="A1007" t="str">
            <v>2140699</v>
          </cell>
          <cell r="B1007" t="str">
            <v>     车辆购置税其他支出</v>
          </cell>
          <cell r="C1007">
            <v>0</v>
          </cell>
          <cell r="D1007">
            <v>0</v>
          </cell>
        </row>
        <row r="1008">
          <cell r="A1008" t="str">
            <v>21499</v>
          </cell>
          <cell r="B1008" t="str">
            <v>   其他交通运输支出</v>
          </cell>
          <cell r="C1008">
            <v>59.86</v>
          </cell>
          <cell r="D1008">
            <v>55.77</v>
          </cell>
        </row>
        <row r="1009">
          <cell r="A1009" t="str">
            <v>2149901</v>
          </cell>
          <cell r="B1009" t="str">
            <v>     公共交通运营补助</v>
          </cell>
          <cell r="C1009">
            <v>0</v>
          </cell>
          <cell r="D1009" t="str">
            <v/>
          </cell>
        </row>
        <row r="1010">
          <cell r="A1010" t="str">
            <v>2149999</v>
          </cell>
          <cell r="B1010" t="str">
            <v>     其他交通运输支出</v>
          </cell>
          <cell r="C1010">
            <v>59.86</v>
          </cell>
          <cell r="D1010">
            <v>55.77</v>
          </cell>
        </row>
        <row r="1011">
          <cell r="A1011" t="str">
            <v>215</v>
          </cell>
          <cell r="B1011" t="str">
            <v>资源勘探工业信息等支出</v>
          </cell>
          <cell r="C1011">
            <v>2498.89</v>
          </cell>
          <cell r="D1011">
            <v>2041.46</v>
          </cell>
        </row>
        <row r="1012">
          <cell r="A1012" t="str">
            <v>21501</v>
          </cell>
          <cell r="B1012" t="str">
            <v>   资源勘探开发</v>
          </cell>
          <cell r="C1012">
            <v>0</v>
          </cell>
          <cell r="D1012">
            <v>0</v>
          </cell>
        </row>
        <row r="1013">
          <cell r="A1013" t="str">
            <v>2150101</v>
          </cell>
          <cell r="B1013" t="str">
            <v>     行政运行</v>
          </cell>
          <cell r="C1013">
            <v>0</v>
          </cell>
          <cell r="D1013" t="str">
            <v/>
          </cell>
        </row>
        <row r="1014">
          <cell r="A1014" t="str">
            <v>2150102</v>
          </cell>
          <cell r="B1014" t="str">
            <v>     一般行政管理事务</v>
          </cell>
          <cell r="C1014">
            <v>0</v>
          </cell>
          <cell r="D1014" t="str">
            <v/>
          </cell>
        </row>
        <row r="1015">
          <cell r="A1015" t="str">
            <v>2150103</v>
          </cell>
          <cell r="B1015" t="str">
            <v>     机关服务</v>
          </cell>
          <cell r="C1015">
            <v>0</v>
          </cell>
          <cell r="D1015" t="str">
            <v/>
          </cell>
        </row>
        <row r="1016">
          <cell r="A1016" t="str">
            <v>2150104</v>
          </cell>
          <cell r="B1016" t="str">
            <v>     煤炭勘探开采和洗选</v>
          </cell>
          <cell r="C1016">
            <v>0</v>
          </cell>
          <cell r="D1016" t="str">
            <v/>
          </cell>
        </row>
        <row r="1017">
          <cell r="A1017" t="str">
            <v>2150105</v>
          </cell>
          <cell r="B1017" t="str">
            <v>     石油和天然气勘探开采</v>
          </cell>
          <cell r="C1017">
            <v>0</v>
          </cell>
          <cell r="D1017" t="str">
            <v/>
          </cell>
        </row>
        <row r="1018">
          <cell r="A1018" t="str">
            <v>2150106</v>
          </cell>
          <cell r="B1018" t="str">
            <v>     黑色金属矿勘探和采选</v>
          </cell>
          <cell r="C1018">
            <v>0</v>
          </cell>
          <cell r="D1018" t="str">
            <v/>
          </cell>
        </row>
        <row r="1019">
          <cell r="A1019" t="str">
            <v>2150107</v>
          </cell>
          <cell r="B1019" t="str">
            <v>     有色金属矿勘探和采选</v>
          </cell>
          <cell r="C1019">
            <v>0</v>
          </cell>
          <cell r="D1019" t="str">
            <v/>
          </cell>
        </row>
        <row r="1020">
          <cell r="A1020" t="str">
            <v>2150108</v>
          </cell>
          <cell r="B1020" t="str">
            <v>     非金属矿勘探和采选</v>
          </cell>
          <cell r="C1020">
            <v>0</v>
          </cell>
          <cell r="D1020" t="str">
            <v/>
          </cell>
        </row>
        <row r="1021">
          <cell r="A1021" t="str">
            <v>2150199</v>
          </cell>
          <cell r="B1021" t="str">
            <v>     其他资源勘探业支出</v>
          </cell>
          <cell r="C1021">
            <v>0</v>
          </cell>
          <cell r="D1021" t="str">
            <v/>
          </cell>
        </row>
        <row r="1022">
          <cell r="A1022" t="str">
            <v>21502</v>
          </cell>
          <cell r="B1022" t="str">
            <v>   制造业</v>
          </cell>
          <cell r="C1022">
            <v>0</v>
          </cell>
          <cell r="D1022">
            <v>0</v>
          </cell>
        </row>
        <row r="1023">
          <cell r="A1023" t="str">
            <v>2150201</v>
          </cell>
          <cell r="B1023" t="str">
            <v>     行政运行</v>
          </cell>
          <cell r="C1023">
            <v>0</v>
          </cell>
          <cell r="D1023" t="str">
            <v/>
          </cell>
        </row>
        <row r="1024">
          <cell r="A1024" t="str">
            <v>2150202</v>
          </cell>
          <cell r="B1024" t="str">
            <v>     一般行政管理事务</v>
          </cell>
          <cell r="C1024">
            <v>0</v>
          </cell>
          <cell r="D1024" t="str">
            <v/>
          </cell>
        </row>
        <row r="1025">
          <cell r="A1025" t="str">
            <v>2150203</v>
          </cell>
          <cell r="B1025" t="str">
            <v>     机关服务</v>
          </cell>
          <cell r="C1025">
            <v>0</v>
          </cell>
          <cell r="D1025" t="str">
            <v/>
          </cell>
        </row>
        <row r="1026">
          <cell r="A1026" t="str">
            <v>2150204</v>
          </cell>
          <cell r="B1026" t="str">
            <v>     纺织业</v>
          </cell>
          <cell r="C1026">
            <v>0</v>
          </cell>
          <cell r="D1026" t="str">
            <v/>
          </cell>
        </row>
        <row r="1027">
          <cell r="A1027" t="str">
            <v>2150205</v>
          </cell>
          <cell r="B1027" t="str">
            <v>     医药制造业</v>
          </cell>
          <cell r="C1027">
            <v>0</v>
          </cell>
          <cell r="D1027" t="str">
            <v/>
          </cell>
        </row>
        <row r="1028">
          <cell r="A1028" t="str">
            <v>2150206</v>
          </cell>
          <cell r="B1028" t="str">
            <v>     非金属矿物制品业</v>
          </cell>
          <cell r="C1028">
            <v>0</v>
          </cell>
          <cell r="D1028" t="str">
            <v/>
          </cell>
        </row>
        <row r="1029">
          <cell r="A1029" t="str">
            <v>2150207</v>
          </cell>
          <cell r="B1029" t="str">
            <v>     通信设备、计算机及其他电子设备制造业</v>
          </cell>
          <cell r="C1029">
            <v>0</v>
          </cell>
          <cell r="D1029" t="str">
            <v/>
          </cell>
        </row>
        <row r="1030">
          <cell r="A1030" t="str">
            <v>2150208</v>
          </cell>
          <cell r="B1030" t="str">
            <v>     交通运输设备制造业</v>
          </cell>
          <cell r="C1030">
            <v>0</v>
          </cell>
          <cell r="D1030" t="str">
            <v/>
          </cell>
        </row>
        <row r="1031">
          <cell r="A1031" t="str">
            <v>2150209</v>
          </cell>
          <cell r="B1031" t="str">
            <v>     电气机械及器材制造业</v>
          </cell>
          <cell r="C1031">
            <v>0</v>
          </cell>
          <cell r="D1031" t="str">
            <v/>
          </cell>
        </row>
        <row r="1032">
          <cell r="A1032" t="str">
            <v>2150210</v>
          </cell>
          <cell r="B1032" t="str">
            <v>     工艺品及其他制造业</v>
          </cell>
          <cell r="C1032">
            <v>0</v>
          </cell>
          <cell r="D1032" t="str">
            <v/>
          </cell>
        </row>
        <row r="1033">
          <cell r="A1033" t="str">
            <v>2150212</v>
          </cell>
          <cell r="B1033" t="str">
            <v>     石油加工、炼焦及核燃料加工业</v>
          </cell>
          <cell r="C1033">
            <v>0</v>
          </cell>
          <cell r="D1033" t="str">
            <v/>
          </cell>
        </row>
        <row r="1034">
          <cell r="A1034" t="str">
            <v>2150213</v>
          </cell>
          <cell r="B1034" t="str">
            <v>     化学原料及化学制品制造业</v>
          </cell>
          <cell r="C1034">
            <v>0</v>
          </cell>
          <cell r="D1034" t="str">
            <v/>
          </cell>
        </row>
        <row r="1035">
          <cell r="A1035" t="str">
            <v>2150214</v>
          </cell>
          <cell r="B1035" t="str">
            <v>     黑色金属冶炼及压延加工业</v>
          </cell>
          <cell r="C1035">
            <v>0</v>
          </cell>
          <cell r="D1035" t="str">
            <v/>
          </cell>
        </row>
        <row r="1036">
          <cell r="A1036" t="str">
            <v>2150215</v>
          </cell>
          <cell r="B1036" t="str">
            <v>     有色金属冶炼及压延加工业</v>
          </cell>
          <cell r="C1036">
            <v>0</v>
          </cell>
          <cell r="D1036" t="str">
            <v/>
          </cell>
        </row>
        <row r="1037">
          <cell r="A1037" t="str">
            <v>2150299</v>
          </cell>
          <cell r="B1037" t="str">
            <v>     其他制造业支出</v>
          </cell>
          <cell r="C1037">
            <v>0</v>
          </cell>
          <cell r="D1037" t="str">
            <v/>
          </cell>
        </row>
        <row r="1038">
          <cell r="A1038" t="str">
            <v>21503</v>
          </cell>
          <cell r="B1038" t="str">
            <v>   建筑业</v>
          </cell>
          <cell r="C1038">
            <v>0</v>
          </cell>
          <cell r="D1038">
            <v>0</v>
          </cell>
        </row>
        <row r="1039">
          <cell r="A1039" t="str">
            <v>2150301</v>
          </cell>
          <cell r="B1039" t="str">
            <v>     行政运行</v>
          </cell>
          <cell r="C1039">
            <v>0</v>
          </cell>
          <cell r="D1039" t="str">
            <v/>
          </cell>
        </row>
        <row r="1040">
          <cell r="A1040" t="str">
            <v>2150302</v>
          </cell>
          <cell r="B1040" t="str">
            <v>     一般行政管理事务</v>
          </cell>
          <cell r="C1040">
            <v>0</v>
          </cell>
          <cell r="D1040" t="str">
            <v/>
          </cell>
        </row>
        <row r="1041">
          <cell r="A1041" t="str">
            <v>2150303</v>
          </cell>
          <cell r="B1041" t="str">
            <v>     机关服务</v>
          </cell>
          <cell r="C1041">
            <v>0</v>
          </cell>
          <cell r="D1041" t="str">
            <v/>
          </cell>
        </row>
        <row r="1042">
          <cell r="A1042" t="str">
            <v>2150399</v>
          </cell>
          <cell r="B1042" t="str">
            <v>     其他建筑业支出</v>
          </cell>
          <cell r="C1042">
            <v>0</v>
          </cell>
          <cell r="D1042" t="str">
            <v/>
          </cell>
        </row>
        <row r="1043">
          <cell r="A1043" t="str">
            <v>21505</v>
          </cell>
          <cell r="B1043" t="str">
            <v>   工业和信息产业监管</v>
          </cell>
          <cell r="C1043">
            <v>1383.06</v>
          </cell>
          <cell r="D1043">
            <v>1319.79</v>
          </cell>
        </row>
        <row r="1044">
          <cell r="A1044" t="str">
            <v>2150501</v>
          </cell>
          <cell r="B1044" t="str">
            <v>     行政运行</v>
          </cell>
          <cell r="C1044">
            <v>283.06</v>
          </cell>
          <cell r="D1044">
            <v>299.79</v>
          </cell>
        </row>
        <row r="1045">
          <cell r="A1045" t="str">
            <v>2150502</v>
          </cell>
          <cell r="B1045" t="str">
            <v>     一般行政管理事务</v>
          </cell>
          <cell r="C1045">
            <v>0</v>
          </cell>
          <cell r="D1045" t="str">
            <v/>
          </cell>
        </row>
        <row r="1046">
          <cell r="A1046" t="str">
            <v>2150503</v>
          </cell>
          <cell r="B1046" t="str">
            <v>     机关服务</v>
          </cell>
          <cell r="C1046">
            <v>0</v>
          </cell>
          <cell r="D1046" t="str">
            <v/>
          </cell>
        </row>
        <row r="1047">
          <cell r="A1047" t="str">
            <v>2150505</v>
          </cell>
          <cell r="B1047" t="str">
            <v>     战备应急</v>
          </cell>
          <cell r="C1047">
            <v>0</v>
          </cell>
          <cell r="D1047" t="str">
            <v/>
          </cell>
        </row>
        <row r="1048">
          <cell r="A1048" t="str">
            <v>2150506</v>
          </cell>
          <cell r="B1048" t="str">
            <v>     信息安全建设</v>
          </cell>
          <cell r="C1048">
            <v>0</v>
          </cell>
          <cell r="D1048">
            <v>0</v>
          </cell>
        </row>
        <row r="1049">
          <cell r="A1049" t="str">
            <v>2150507</v>
          </cell>
          <cell r="B1049" t="str">
            <v>     专用通信</v>
          </cell>
          <cell r="C1049">
            <v>0</v>
          </cell>
          <cell r="D1049" t="str">
            <v/>
          </cell>
        </row>
        <row r="1050">
          <cell r="A1050" t="str">
            <v>2150508</v>
          </cell>
          <cell r="B1050" t="str">
            <v>     无线电及信息通信监管</v>
          </cell>
          <cell r="C1050">
            <v>0</v>
          </cell>
          <cell r="D1050" t="str">
            <v/>
          </cell>
        </row>
        <row r="1051">
          <cell r="A1051" t="str">
            <v>2150509</v>
          </cell>
          <cell r="B1051" t="str">
            <v>     工业和信息产业战略研究与标准制定</v>
          </cell>
          <cell r="C1051">
            <v>0</v>
          </cell>
          <cell r="D1051">
            <v>0</v>
          </cell>
        </row>
        <row r="1052">
          <cell r="A1052" t="str">
            <v>2150510</v>
          </cell>
          <cell r="B1052" t="str">
            <v>     工业和信息产业支持</v>
          </cell>
          <cell r="C1052">
            <v>0</v>
          </cell>
          <cell r="D1052">
            <v>0</v>
          </cell>
        </row>
        <row r="1053">
          <cell r="A1053" t="str">
            <v>2150511</v>
          </cell>
          <cell r="B1053" t="str">
            <v>     电子专项工程</v>
          </cell>
          <cell r="C1053">
            <v>0</v>
          </cell>
          <cell r="D1053">
            <v>0</v>
          </cell>
        </row>
        <row r="1054">
          <cell r="A1054" t="str">
            <v>2150513</v>
          </cell>
          <cell r="B1054" t="str">
            <v>     行业监管</v>
          </cell>
          <cell r="C1054">
            <v>0</v>
          </cell>
          <cell r="D1054">
            <v>0</v>
          </cell>
        </row>
        <row r="1055">
          <cell r="A1055" t="str">
            <v>2150515</v>
          </cell>
          <cell r="B1055" t="str">
            <v>     技术基础研究</v>
          </cell>
          <cell r="C1055">
            <v>0</v>
          </cell>
          <cell r="D1055">
            <v>0</v>
          </cell>
        </row>
        <row r="1056">
          <cell r="A1056">
            <v>2150516</v>
          </cell>
          <cell r="B1056" t="str">
            <v>     工程建设及运行维护</v>
          </cell>
          <cell r="C1056">
            <v>0</v>
          </cell>
          <cell r="D1056" t="str">
            <v/>
          </cell>
        </row>
        <row r="1057">
          <cell r="A1057">
            <v>2150517</v>
          </cell>
          <cell r="B1057" t="str">
            <v>     产业发展</v>
          </cell>
          <cell r="C1057">
            <v>1100</v>
          </cell>
          <cell r="D1057">
            <v>1020</v>
          </cell>
        </row>
        <row r="1058">
          <cell r="A1058">
            <v>2150550</v>
          </cell>
          <cell r="B1058" t="str">
            <v>     事业运行</v>
          </cell>
          <cell r="C1058">
            <v>0</v>
          </cell>
          <cell r="D1058" t="str">
            <v/>
          </cell>
        </row>
        <row r="1059">
          <cell r="A1059" t="str">
            <v>2150599</v>
          </cell>
          <cell r="B1059" t="str">
            <v>     其他工业和信息产业监管支出</v>
          </cell>
          <cell r="C1059">
            <v>0</v>
          </cell>
          <cell r="D1059">
            <v>0</v>
          </cell>
        </row>
        <row r="1060">
          <cell r="A1060" t="str">
            <v>21507</v>
          </cell>
          <cell r="B1060" t="str">
            <v>   国有资产监管</v>
          </cell>
          <cell r="C1060">
            <v>0</v>
          </cell>
          <cell r="D1060">
            <v>0</v>
          </cell>
        </row>
        <row r="1061">
          <cell r="A1061" t="str">
            <v>2150701</v>
          </cell>
          <cell r="B1061" t="str">
            <v>     行政运行</v>
          </cell>
          <cell r="C1061">
            <v>0</v>
          </cell>
          <cell r="D1061">
            <v>0</v>
          </cell>
        </row>
        <row r="1062">
          <cell r="A1062" t="str">
            <v>2150702</v>
          </cell>
          <cell r="B1062" t="str">
            <v>     一般行政管理事务</v>
          </cell>
          <cell r="C1062">
            <v>0</v>
          </cell>
          <cell r="D1062" t="str">
            <v/>
          </cell>
        </row>
        <row r="1063">
          <cell r="A1063" t="str">
            <v>2150703</v>
          </cell>
          <cell r="B1063" t="str">
            <v>     机关服务</v>
          </cell>
          <cell r="C1063">
            <v>0</v>
          </cell>
          <cell r="D1063" t="str">
            <v/>
          </cell>
        </row>
        <row r="1064">
          <cell r="A1064" t="str">
            <v>2150704</v>
          </cell>
          <cell r="B1064" t="str">
            <v>     国有企业监事会专项</v>
          </cell>
          <cell r="C1064">
            <v>0</v>
          </cell>
          <cell r="D1064" t="str">
            <v/>
          </cell>
        </row>
        <row r="1065">
          <cell r="A1065" t="str">
            <v>2150705</v>
          </cell>
          <cell r="B1065" t="str">
            <v>     中央企业专项管理</v>
          </cell>
          <cell r="C1065">
            <v>0</v>
          </cell>
          <cell r="D1065" t="str">
            <v/>
          </cell>
        </row>
        <row r="1066">
          <cell r="A1066" t="str">
            <v>2150799</v>
          </cell>
          <cell r="B1066" t="str">
            <v>     其他国有资产监管支出</v>
          </cell>
          <cell r="C1066">
            <v>0</v>
          </cell>
          <cell r="D1066">
            <v>0</v>
          </cell>
        </row>
        <row r="1067">
          <cell r="A1067" t="str">
            <v>21508</v>
          </cell>
          <cell r="B1067" t="str">
            <v>   支持中小企业发展和管理支出</v>
          </cell>
          <cell r="C1067">
            <v>1115.83</v>
          </cell>
          <cell r="D1067">
            <v>721.67</v>
          </cell>
        </row>
        <row r="1068">
          <cell r="A1068" t="str">
            <v>2150801</v>
          </cell>
          <cell r="B1068" t="str">
            <v>     行政运行</v>
          </cell>
          <cell r="C1068">
            <v>963.25</v>
          </cell>
          <cell r="D1068">
            <v>721.67</v>
          </cell>
        </row>
        <row r="1069">
          <cell r="A1069" t="str">
            <v>2150802</v>
          </cell>
          <cell r="B1069" t="str">
            <v>     一般行政管理事务</v>
          </cell>
          <cell r="C1069">
            <v>0</v>
          </cell>
          <cell r="D1069" t="str">
            <v/>
          </cell>
        </row>
        <row r="1070">
          <cell r="A1070" t="str">
            <v>2150803</v>
          </cell>
          <cell r="B1070" t="str">
            <v>     机关服务</v>
          </cell>
          <cell r="C1070">
            <v>0</v>
          </cell>
          <cell r="D1070" t="str">
            <v/>
          </cell>
        </row>
        <row r="1071">
          <cell r="A1071" t="str">
            <v>2150804</v>
          </cell>
          <cell r="B1071" t="str">
            <v>     科技型中小企业技术创新基金</v>
          </cell>
          <cell r="C1071">
            <v>0</v>
          </cell>
          <cell r="D1071" t="str">
            <v/>
          </cell>
        </row>
        <row r="1072">
          <cell r="A1072" t="str">
            <v>2150805</v>
          </cell>
          <cell r="B1072" t="str">
            <v>     中小企业发展专项</v>
          </cell>
          <cell r="C1072">
            <v>0</v>
          </cell>
          <cell r="D1072">
            <v>0</v>
          </cell>
        </row>
        <row r="1073">
          <cell r="A1073">
            <v>2150806</v>
          </cell>
          <cell r="B1073" t="str">
            <v>     减免房租补贴</v>
          </cell>
          <cell r="C1073">
            <v>0</v>
          </cell>
          <cell r="D1073" t="str">
            <v/>
          </cell>
        </row>
        <row r="1074">
          <cell r="A1074" t="str">
            <v>2150899</v>
          </cell>
          <cell r="B1074" t="str">
            <v>     其他支持中小企业发展和管理支出</v>
          </cell>
          <cell r="C1074">
            <v>152.58</v>
          </cell>
          <cell r="D1074">
            <v>0</v>
          </cell>
        </row>
        <row r="1075">
          <cell r="A1075" t="str">
            <v>21599</v>
          </cell>
          <cell r="B1075" t="str">
            <v>   其他资源勘探工业信息等支出</v>
          </cell>
          <cell r="C1075">
            <v>0</v>
          </cell>
          <cell r="D1075">
            <v>0</v>
          </cell>
        </row>
        <row r="1076">
          <cell r="A1076" t="str">
            <v>2159901</v>
          </cell>
          <cell r="B1076" t="str">
            <v>     黄金事务</v>
          </cell>
          <cell r="C1076">
            <v>0</v>
          </cell>
          <cell r="D1076" t="str">
            <v/>
          </cell>
        </row>
        <row r="1077">
          <cell r="A1077" t="str">
            <v>2159904</v>
          </cell>
          <cell r="B1077" t="str">
            <v>     技术改造支出</v>
          </cell>
          <cell r="C1077">
            <v>0</v>
          </cell>
          <cell r="D1077">
            <v>0</v>
          </cell>
        </row>
        <row r="1078">
          <cell r="A1078" t="str">
            <v>2159905</v>
          </cell>
          <cell r="B1078" t="str">
            <v>     中药材扶持资金支出</v>
          </cell>
          <cell r="C1078">
            <v>0</v>
          </cell>
          <cell r="D1078">
            <v>0</v>
          </cell>
        </row>
        <row r="1079">
          <cell r="A1079" t="str">
            <v>2159906</v>
          </cell>
          <cell r="B1079" t="str">
            <v>     重点产业振兴和技术改造项目贷款贴息</v>
          </cell>
          <cell r="C1079">
            <v>0</v>
          </cell>
          <cell r="D1079" t="str">
            <v/>
          </cell>
        </row>
        <row r="1080">
          <cell r="A1080" t="str">
            <v>2159999</v>
          </cell>
          <cell r="B1080" t="str">
            <v>     其他资源勘探工业信息等支出</v>
          </cell>
          <cell r="C1080">
            <v>0</v>
          </cell>
          <cell r="D1080">
            <v>0</v>
          </cell>
        </row>
        <row r="1081">
          <cell r="A1081" t="str">
            <v>216</v>
          </cell>
          <cell r="B1081" t="str">
            <v>商业服务业等支出</v>
          </cell>
          <cell r="C1081">
            <v>927.53</v>
          </cell>
          <cell r="D1081">
            <v>1964.01</v>
          </cell>
        </row>
        <row r="1082">
          <cell r="A1082" t="str">
            <v>21602</v>
          </cell>
          <cell r="B1082" t="str">
            <v>   商业流通事务</v>
          </cell>
          <cell r="C1082">
            <v>923.1</v>
          </cell>
          <cell r="D1082">
            <v>1818.01</v>
          </cell>
        </row>
        <row r="1083">
          <cell r="A1083" t="str">
            <v>2160201</v>
          </cell>
          <cell r="B1083" t="str">
            <v>     行政运行</v>
          </cell>
          <cell r="C1083">
            <v>214.11</v>
          </cell>
          <cell r="D1083">
            <v>233.57</v>
          </cell>
        </row>
        <row r="1084">
          <cell r="A1084" t="str">
            <v>2160202</v>
          </cell>
          <cell r="B1084" t="str">
            <v>     一般行政管理事务</v>
          </cell>
          <cell r="C1084">
            <v>0</v>
          </cell>
          <cell r="D1084" t="str">
            <v/>
          </cell>
        </row>
        <row r="1085">
          <cell r="A1085" t="str">
            <v>2160203</v>
          </cell>
          <cell r="B1085" t="str">
            <v>     机关服务</v>
          </cell>
          <cell r="C1085">
            <v>0</v>
          </cell>
          <cell r="D1085" t="str">
            <v/>
          </cell>
        </row>
        <row r="1086">
          <cell r="A1086" t="str">
            <v>2160216</v>
          </cell>
          <cell r="B1086" t="str">
            <v>     食品流通安全补贴</v>
          </cell>
          <cell r="C1086">
            <v>0</v>
          </cell>
          <cell r="D1086" t="str">
            <v/>
          </cell>
        </row>
        <row r="1087">
          <cell r="A1087" t="str">
            <v>2160217</v>
          </cell>
          <cell r="B1087" t="str">
            <v>     市场监测及信息管理</v>
          </cell>
          <cell r="C1087">
            <v>0</v>
          </cell>
          <cell r="D1087" t="str">
            <v/>
          </cell>
        </row>
        <row r="1088">
          <cell r="A1088" t="str">
            <v>2160218</v>
          </cell>
          <cell r="B1088" t="str">
            <v>     民贸企业补贴</v>
          </cell>
          <cell r="C1088">
            <v>0</v>
          </cell>
          <cell r="D1088" t="str">
            <v/>
          </cell>
        </row>
        <row r="1089">
          <cell r="A1089" t="str">
            <v>2160219</v>
          </cell>
          <cell r="B1089" t="str">
            <v>     民贸民品贷款贴息</v>
          </cell>
          <cell r="C1089">
            <v>0</v>
          </cell>
          <cell r="D1089" t="str">
            <v/>
          </cell>
        </row>
        <row r="1090">
          <cell r="A1090" t="str">
            <v>2160250</v>
          </cell>
          <cell r="B1090" t="str">
            <v>     事业运行</v>
          </cell>
          <cell r="C1090">
            <v>0</v>
          </cell>
          <cell r="D1090" t="str">
            <v/>
          </cell>
        </row>
        <row r="1091">
          <cell r="A1091" t="str">
            <v>2160299</v>
          </cell>
          <cell r="B1091" t="str">
            <v>     其他商业流通事务支出</v>
          </cell>
          <cell r="C1091">
            <v>708.99</v>
          </cell>
          <cell r="D1091">
            <v>1584.44</v>
          </cell>
        </row>
        <row r="1092">
          <cell r="A1092" t="str">
            <v>21606</v>
          </cell>
          <cell r="B1092" t="str">
            <v>   涉外发展服务支出</v>
          </cell>
          <cell r="C1092">
            <v>4.43</v>
          </cell>
          <cell r="D1092">
            <v>146</v>
          </cell>
        </row>
        <row r="1093">
          <cell r="A1093" t="str">
            <v>2160601</v>
          </cell>
          <cell r="B1093" t="str">
            <v>     行政运行</v>
          </cell>
          <cell r="C1093">
            <v>0</v>
          </cell>
          <cell r="D1093">
            <v>0</v>
          </cell>
        </row>
        <row r="1094">
          <cell r="A1094" t="str">
            <v>2160602</v>
          </cell>
          <cell r="B1094" t="str">
            <v>     一般行政管理事务</v>
          </cell>
          <cell r="C1094">
            <v>0</v>
          </cell>
          <cell r="D1094" t="str">
            <v/>
          </cell>
        </row>
        <row r="1095">
          <cell r="A1095" t="str">
            <v>2160603</v>
          </cell>
          <cell r="B1095" t="str">
            <v>     机关服务</v>
          </cell>
          <cell r="C1095">
            <v>0</v>
          </cell>
          <cell r="D1095" t="str">
            <v/>
          </cell>
        </row>
        <row r="1096">
          <cell r="A1096" t="str">
            <v>2160607</v>
          </cell>
          <cell r="B1096" t="str">
            <v>     外商投资环境建设补助资金</v>
          </cell>
          <cell r="C1096">
            <v>0</v>
          </cell>
          <cell r="D1096" t="str">
            <v/>
          </cell>
        </row>
        <row r="1097">
          <cell r="A1097" t="str">
            <v>2160699</v>
          </cell>
          <cell r="B1097" t="str">
            <v>     其他涉外发展服务支出</v>
          </cell>
          <cell r="C1097">
            <v>4.43</v>
          </cell>
          <cell r="D1097">
            <v>146</v>
          </cell>
        </row>
        <row r="1098">
          <cell r="A1098" t="str">
            <v>21699</v>
          </cell>
          <cell r="B1098" t="str">
            <v>   其他商业服务业等支出</v>
          </cell>
          <cell r="C1098">
            <v>0</v>
          </cell>
          <cell r="D1098">
            <v>0</v>
          </cell>
        </row>
        <row r="1099">
          <cell r="A1099" t="str">
            <v>2169901</v>
          </cell>
          <cell r="B1099" t="str">
            <v>     服务业基础设施建设</v>
          </cell>
          <cell r="C1099">
            <v>0</v>
          </cell>
          <cell r="D1099">
            <v>0</v>
          </cell>
        </row>
        <row r="1100">
          <cell r="A1100" t="str">
            <v>2169999</v>
          </cell>
          <cell r="B1100" t="str">
            <v>     其他商业服务业等支出</v>
          </cell>
          <cell r="C1100">
            <v>0</v>
          </cell>
          <cell r="D1100">
            <v>0</v>
          </cell>
        </row>
        <row r="1101">
          <cell r="A1101" t="str">
            <v>217</v>
          </cell>
          <cell r="B1101" t="str">
            <v>金融支出</v>
          </cell>
          <cell r="C1101">
            <v>1</v>
          </cell>
          <cell r="D1101">
            <v>0</v>
          </cell>
        </row>
        <row r="1102">
          <cell r="A1102" t="str">
            <v>21701</v>
          </cell>
          <cell r="B1102" t="str">
            <v>   金融部门行政支出</v>
          </cell>
          <cell r="C1102">
            <v>0</v>
          </cell>
          <cell r="D1102">
            <v>0</v>
          </cell>
        </row>
        <row r="1103">
          <cell r="A1103" t="str">
            <v>2170101</v>
          </cell>
          <cell r="B1103" t="str">
            <v>     行政运行</v>
          </cell>
          <cell r="C1103">
            <v>0</v>
          </cell>
          <cell r="D1103" t="str">
            <v/>
          </cell>
        </row>
        <row r="1104">
          <cell r="A1104" t="str">
            <v>2170102</v>
          </cell>
          <cell r="B1104" t="str">
            <v>     一般行政管理事务</v>
          </cell>
          <cell r="C1104">
            <v>0</v>
          </cell>
          <cell r="D1104" t="str">
            <v/>
          </cell>
        </row>
        <row r="1105">
          <cell r="A1105" t="str">
            <v>2170103</v>
          </cell>
          <cell r="B1105" t="str">
            <v>     机关服务</v>
          </cell>
          <cell r="C1105">
            <v>0</v>
          </cell>
          <cell r="D1105" t="str">
            <v/>
          </cell>
        </row>
        <row r="1106">
          <cell r="A1106" t="str">
            <v>2170104</v>
          </cell>
          <cell r="B1106" t="str">
            <v>     安全防卫</v>
          </cell>
          <cell r="C1106">
            <v>0</v>
          </cell>
          <cell r="D1106" t="str">
            <v/>
          </cell>
        </row>
        <row r="1107">
          <cell r="A1107" t="str">
            <v>2170150</v>
          </cell>
          <cell r="B1107" t="str">
            <v>     事业运行</v>
          </cell>
          <cell r="C1107">
            <v>0</v>
          </cell>
          <cell r="D1107" t="str">
            <v/>
          </cell>
        </row>
        <row r="1108">
          <cell r="A1108" t="str">
            <v>2170199</v>
          </cell>
          <cell r="B1108" t="str">
            <v>     金融部门其他行政支出</v>
          </cell>
          <cell r="C1108">
            <v>0</v>
          </cell>
          <cell r="D1108" t="str">
            <v/>
          </cell>
        </row>
        <row r="1109">
          <cell r="A1109">
            <v>21702</v>
          </cell>
          <cell r="B1109" t="str">
            <v>    金融部门监管支出</v>
          </cell>
          <cell r="C1109">
            <v>0</v>
          </cell>
          <cell r="D1109">
            <v>0</v>
          </cell>
        </row>
        <row r="1110">
          <cell r="A1110">
            <v>2170201</v>
          </cell>
          <cell r="B1110" t="str">
            <v>      货币发行</v>
          </cell>
          <cell r="C1110">
            <v>0</v>
          </cell>
          <cell r="D1110" t="str">
            <v/>
          </cell>
        </row>
        <row r="1111">
          <cell r="A1111">
            <v>2170202</v>
          </cell>
          <cell r="B1111" t="str">
            <v>      金融服务</v>
          </cell>
          <cell r="C1111">
            <v>0</v>
          </cell>
          <cell r="D1111" t="str">
            <v/>
          </cell>
        </row>
        <row r="1112">
          <cell r="A1112">
            <v>2170203</v>
          </cell>
          <cell r="B1112" t="str">
            <v>      反假币</v>
          </cell>
          <cell r="C1112">
            <v>0</v>
          </cell>
          <cell r="D1112" t="str">
            <v/>
          </cell>
        </row>
        <row r="1113">
          <cell r="A1113">
            <v>2170204</v>
          </cell>
          <cell r="B1113" t="str">
            <v>      重点金融机构监管</v>
          </cell>
          <cell r="C1113">
            <v>0</v>
          </cell>
          <cell r="D1113" t="str">
            <v/>
          </cell>
        </row>
        <row r="1114">
          <cell r="A1114">
            <v>2170205</v>
          </cell>
          <cell r="B1114" t="str">
            <v>      金融稽查与案件处理</v>
          </cell>
          <cell r="C1114">
            <v>0</v>
          </cell>
          <cell r="D1114" t="str">
            <v/>
          </cell>
        </row>
        <row r="1115">
          <cell r="A1115">
            <v>2170206</v>
          </cell>
          <cell r="B1115" t="str">
            <v>      金融行业电子化建设</v>
          </cell>
          <cell r="C1115">
            <v>0</v>
          </cell>
          <cell r="D1115" t="str">
            <v/>
          </cell>
        </row>
        <row r="1116">
          <cell r="A1116">
            <v>2170207</v>
          </cell>
          <cell r="B1116" t="str">
            <v>      从业人员资格考试</v>
          </cell>
          <cell r="C1116">
            <v>0</v>
          </cell>
          <cell r="D1116" t="str">
            <v/>
          </cell>
        </row>
        <row r="1117">
          <cell r="A1117">
            <v>2170208</v>
          </cell>
          <cell r="B1117" t="str">
            <v>      反洗钱</v>
          </cell>
          <cell r="C1117">
            <v>0</v>
          </cell>
          <cell r="D1117" t="str">
            <v/>
          </cell>
        </row>
        <row r="1118">
          <cell r="A1118">
            <v>2170299</v>
          </cell>
          <cell r="B1118" t="str">
            <v>      金融部门其他监管支出</v>
          </cell>
          <cell r="C1118">
            <v>0</v>
          </cell>
          <cell r="D1118" t="str">
            <v/>
          </cell>
        </row>
        <row r="1119">
          <cell r="A1119" t="str">
            <v>21703</v>
          </cell>
          <cell r="B1119" t="str">
            <v>   金融发展支出</v>
          </cell>
          <cell r="C1119">
            <v>0</v>
          </cell>
          <cell r="D1119">
            <v>0</v>
          </cell>
        </row>
        <row r="1120">
          <cell r="A1120" t="str">
            <v>2170301</v>
          </cell>
          <cell r="B1120" t="str">
            <v>     政策性银行亏损补贴</v>
          </cell>
          <cell r="C1120">
            <v>0</v>
          </cell>
          <cell r="D1120" t="str">
            <v/>
          </cell>
        </row>
        <row r="1121">
          <cell r="A1121" t="str">
            <v>2170302</v>
          </cell>
          <cell r="B1121" t="str">
            <v>     利息费用补贴支出</v>
          </cell>
          <cell r="C1121">
            <v>0</v>
          </cell>
          <cell r="D1121" t="str">
            <v/>
          </cell>
        </row>
        <row r="1122">
          <cell r="A1122" t="str">
            <v>2170303</v>
          </cell>
          <cell r="B1122" t="str">
            <v>     补充资本金</v>
          </cell>
          <cell r="C1122">
            <v>0</v>
          </cell>
          <cell r="D1122" t="str">
            <v/>
          </cell>
        </row>
        <row r="1123">
          <cell r="A1123" t="str">
            <v>2170304</v>
          </cell>
          <cell r="B1123" t="str">
            <v>     风险基金补助</v>
          </cell>
          <cell r="C1123">
            <v>0</v>
          </cell>
          <cell r="D1123" t="str">
            <v/>
          </cell>
        </row>
        <row r="1124">
          <cell r="A1124" t="str">
            <v>2170399</v>
          </cell>
          <cell r="B1124" t="str">
            <v>     其他金融发展支出</v>
          </cell>
          <cell r="C1124">
            <v>0</v>
          </cell>
          <cell r="D1124" t="str">
            <v/>
          </cell>
        </row>
        <row r="1125">
          <cell r="A1125" t="str">
            <v>21799</v>
          </cell>
          <cell r="B1125" t="str">
            <v>   其他金融支出</v>
          </cell>
          <cell r="C1125">
            <v>1</v>
          </cell>
          <cell r="D1125">
            <v>0</v>
          </cell>
        </row>
        <row r="1126">
          <cell r="A1126">
            <v>2179902</v>
          </cell>
          <cell r="B1126" t="str">
            <v>     重点企业贷款贴息</v>
          </cell>
          <cell r="C1126">
            <v>0</v>
          </cell>
          <cell r="D1126" t="str">
            <v/>
          </cell>
        </row>
        <row r="1127">
          <cell r="A1127">
            <v>2179999</v>
          </cell>
          <cell r="B1127" t="str">
            <v>     其他金融发展支出</v>
          </cell>
          <cell r="C1127">
            <v>1</v>
          </cell>
          <cell r="D1127" t="str">
            <v/>
          </cell>
        </row>
        <row r="1128">
          <cell r="A1128" t="str">
            <v>219</v>
          </cell>
          <cell r="B1128" t="str">
            <v>援助其他地区支出</v>
          </cell>
          <cell r="C1128">
            <v>0</v>
          </cell>
          <cell r="D1128">
            <v>0</v>
          </cell>
        </row>
        <row r="1129">
          <cell r="A1129" t="str">
            <v>21901</v>
          </cell>
          <cell r="B1129" t="str">
            <v>   一般公共服务</v>
          </cell>
          <cell r="C1129">
            <v>0</v>
          </cell>
          <cell r="D1129" t="str">
            <v/>
          </cell>
        </row>
        <row r="1130">
          <cell r="A1130" t="str">
            <v>21902</v>
          </cell>
          <cell r="B1130" t="str">
            <v>   教育</v>
          </cell>
          <cell r="C1130">
            <v>0</v>
          </cell>
          <cell r="D1130" t="str">
            <v/>
          </cell>
        </row>
        <row r="1131">
          <cell r="A1131" t="str">
            <v>21903</v>
          </cell>
          <cell r="B1131" t="str">
            <v>   文化体育与传媒</v>
          </cell>
          <cell r="C1131">
            <v>0</v>
          </cell>
          <cell r="D1131" t="str">
            <v/>
          </cell>
        </row>
        <row r="1132">
          <cell r="A1132" t="str">
            <v>21904</v>
          </cell>
          <cell r="B1132" t="str">
            <v>   医疗卫生</v>
          </cell>
          <cell r="C1132">
            <v>0</v>
          </cell>
          <cell r="D1132" t="str">
            <v/>
          </cell>
        </row>
        <row r="1133">
          <cell r="A1133" t="str">
            <v>21905</v>
          </cell>
          <cell r="B1133" t="str">
            <v>   节能环保</v>
          </cell>
          <cell r="C1133">
            <v>0</v>
          </cell>
          <cell r="D1133" t="str">
            <v/>
          </cell>
        </row>
        <row r="1134">
          <cell r="A1134" t="str">
            <v>21906</v>
          </cell>
          <cell r="B1134" t="str">
            <v>   农业</v>
          </cell>
          <cell r="C1134">
            <v>0</v>
          </cell>
          <cell r="D1134" t="str">
            <v/>
          </cell>
        </row>
        <row r="1135">
          <cell r="A1135" t="str">
            <v>21907</v>
          </cell>
          <cell r="B1135" t="str">
            <v>   交通运输</v>
          </cell>
          <cell r="C1135">
            <v>0</v>
          </cell>
          <cell r="D1135" t="str">
            <v/>
          </cell>
        </row>
        <row r="1136">
          <cell r="A1136" t="str">
            <v>21908</v>
          </cell>
          <cell r="B1136" t="str">
            <v>   住房保障</v>
          </cell>
          <cell r="C1136">
            <v>0</v>
          </cell>
          <cell r="D1136" t="str">
            <v/>
          </cell>
        </row>
        <row r="1137">
          <cell r="A1137" t="str">
            <v>21999</v>
          </cell>
          <cell r="B1137" t="str">
            <v>   其他支出</v>
          </cell>
          <cell r="C1137">
            <v>0</v>
          </cell>
          <cell r="D1137" t="str">
            <v/>
          </cell>
        </row>
        <row r="1138">
          <cell r="A1138" t="str">
            <v>220</v>
          </cell>
          <cell r="B1138" t="str">
            <v>自然资源海洋气象等支出</v>
          </cell>
          <cell r="C1138">
            <v>4348.84</v>
          </cell>
          <cell r="D1138">
            <v>3845.63</v>
          </cell>
        </row>
        <row r="1139">
          <cell r="A1139" t="str">
            <v>22001</v>
          </cell>
          <cell r="B1139" t="str">
            <v>   自然资源事务</v>
          </cell>
          <cell r="C1139">
            <v>4231.94</v>
          </cell>
          <cell r="D1139">
            <v>3768.73</v>
          </cell>
        </row>
        <row r="1140">
          <cell r="A1140" t="str">
            <v>2200101</v>
          </cell>
          <cell r="B1140" t="str">
            <v>     行政运行</v>
          </cell>
          <cell r="C1140">
            <v>1649.59</v>
          </cell>
          <cell r="D1140">
            <v>1844.21</v>
          </cell>
        </row>
        <row r="1141">
          <cell r="A1141" t="str">
            <v>2200102</v>
          </cell>
          <cell r="B1141" t="str">
            <v>     一般行政管理事务</v>
          </cell>
          <cell r="C1141">
            <v>0</v>
          </cell>
          <cell r="D1141" t="str">
            <v/>
          </cell>
        </row>
        <row r="1142">
          <cell r="A1142" t="str">
            <v>2200103</v>
          </cell>
          <cell r="B1142" t="str">
            <v>     机关服务</v>
          </cell>
          <cell r="C1142">
            <v>0</v>
          </cell>
          <cell r="D1142" t="str">
            <v/>
          </cell>
        </row>
        <row r="1143">
          <cell r="A1143" t="str">
            <v>2200104</v>
          </cell>
          <cell r="B1143" t="str">
            <v>     自然资源规划及管理</v>
          </cell>
          <cell r="C1143">
            <v>0</v>
          </cell>
          <cell r="D1143">
            <v>0</v>
          </cell>
        </row>
        <row r="1144">
          <cell r="A1144" t="str">
            <v>2200106</v>
          </cell>
          <cell r="B1144" t="str">
            <v>     自然资源利用与保护</v>
          </cell>
          <cell r="C1144">
            <v>0</v>
          </cell>
          <cell r="D1144">
            <v>0</v>
          </cell>
        </row>
        <row r="1145">
          <cell r="A1145" t="str">
            <v>2200107</v>
          </cell>
          <cell r="B1145" t="str">
            <v>     自然资源社会公益服务</v>
          </cell>
          <cell r="C1145">
            <v>0</v>
          </cell>
          <cell r="D1145">
            <v>0</v>
          </cell>
        </row>
        <row r="1146">
          <cell r="A1146" t="str">
            <v>2200108</v>
          </cell>
          <cell r="B1146" t="str">
            <v>     自然资源行业业务管理</v>
          </cell>
          <cell r="C1146">
            <v>0</v>
          </cell>
          <cell r="D1146">
            <v>0</v>
          </cell>
        </row>
        <row r="1147">
          <cell r="A1147" t="str">
            <v>2200109</v>
          </cell>
          <cell r="B1147" t="str">
            <v>     自然资源调查与确权登记</v>
          </cell>
          <cell r="C1147">
            <v>115.57</v>
          </cell>
          <cell r="D1147">
            <v>0</v>
          </cell>
        </row>
        <row r="1148">
          <cell r="A1148" t="str">
            <v>2200112</v>
          </cell>
          <cell r="B1148" t="str">
            <v>     土地资源储备支出</v>
          </cell>
          <cell r="C1148">
            <v>0</v>
          </cell>
          <cell r="D1148">
            <v>0</v>
          </cell>
        </row>
        <row r="1149">
          <cell r="A1149" t="str">
            <v>2200113</v>
          </cell>
          <cell r="B1149" t="str">
            <v>     地质矿产资源与环境调查</v>
          </cell>
          <cell r="C1149">
            <v>0</v>
          </cell>
          <cell r="D1149" t="str">
            <v/>
          </cell>
        </row>
        <row r="1150">
          <cell r="A1150" t="str">
            <v>2200114</v>
          </cell>
          <cell r="B1150" t="str">
            <v>     地质勘查与矿产资源管理</v>
          </cell>
          <cell r="C1150">
            <v>0</v>
          </cell>
          <cell r="D1150">
            <v>0</v>
          </cell>
        </row>
        <row r="1151">
          <cell r="A1151" t="str">
            <v>2200115</v>
          </cell>
          <cell r="B1151" t="str">
            <v>     地质转产项目财政贴息</v>
          </cell>
          <cell r="C1151">
            <v>0</v>
          </cell>
          <cell r="D1151" t="str">
            <v/>
          </cell>
        </row>
        <row r="1152">
          <cell r="A1152" t="str">
            <v>2200116</v>
          </cell>
          <cell r="B1152" t="str">
            <v>     国外风险勘查</v>
          </cell>
          <cell r="C1152">
            <v>0</v>
          </cell>
          <cell r="D1152" t="str">
            <v/>
          </cell>
        </row>
        <row r="1153">
          <cell r="A1153" t="str">
            <v>2200119</v>
          </cell>
          <cell r="B1153" t="str">
            <v>     地质勘查基金（周转金）支出</v>
          </cell>
          <cell r="C1153">
            <v>0</v>
          </cell>
          <cell r="D1153" t="str">
            <v/>
          </cell>
        </row>
        <row r="1154">
          <cell r="A1154" t="str">
            <v>2200120</v>
          </cell>
          <cell r="B1154" t="str">
            <v>     海域与海岛管理</v>
          </cell>
          <cell r="C1154">
            <v>0</v>
          </cell>
          <cell r="D1154" t="str">
            <v/>
          </cell>
        </row>
        <row r="1155">
          <cell r="A1155" t="str">
            <v>2200121</v>
          </cell>
          <cell r="B1155" t="str">
            <v>     自然资源国际合作与海洋权益维护</v>
          </cell>
          <cell r="C1155">
            <v>0</v>
          </cell>
          <cell r="D1155" t="str">
            <v/>
          </cell>
        </row>
        <row r="1156">
          <cell r="A1156" t="str">
            <v>2200122</v>
          </cell>
          <cell r="B1156" t="str">
            <v>     自然资源卫星</v>
          </cell>
          <cell r="C1156">
            <v>0</v>
          </cell>
          <cell r="D1156" t="str">
            <v/>
          </cell>
        </row>
        <row r="1157">
          <cell r="A1157" t="str">
            <v>2200123</v>
          </cell>
          <cell r="B1157" t="str">
            <v>     极地考察</v>
          </cell>
          <cell r="C1157">
            <v>0</v>
          </cell>
          <cell r="D1157" t="str">
            <v/>
          </cell>
        </row>
        <row r="1158">
          <cell r="A1158" t="str">
            <v>2200124</v>
          </cell>
          <cell r="B1158" t="str">
            <v>     深海调查与资源开发</v>
          </cell>
          <cell r="C1158">
            <v>0</v>
          </cell>
          <cell r="D1158" t="str">
            <v/>
          </cell>
        </row>
        <row r="1159">
          <cell r="A1159" t="str">
            <v>2200125</v>
          </cell>
          <cell r="B1159" t="str">
            <v>     海港航标维护</v>
          </cell>
          <cell r="C1159">
            <v>0</v>
          </cell>
          <cell r="D1159" t="str">
            <v/>
          </cell>
        </row>
        <row r="1160">
          <cell r="A1160" t="str">
            <v>2200126</v>
          </cell>
          <cell r="B1160" t="str">
            <v>     海水淡化</v>
          </cell>
          <cell r="C1160">
            <v>0</v>
          </cell>
          <cell r="D1160" t="str">
            <v/>
          </cell>
        </row>
        <row r="1161">
          <cell r="A1161" t="str">
            <v>2200127</v>
          </cell>
          <cell r="B1161" t="str">
            <v>     无居民海岛使用金支出</v>
          </cell>
          <cell r="C1161">
            <v>0</v>
          </cell>
          <cell r="D1161" t="str">
            <v/>
          </cell>
        </row>
        <row r="1162">
          <cell r="A1162" t="str">
            <v>2200128</v>
          </cell>
          <cell r="B1162" t="str">
            <v>     海洋战略规划与预警监测</v>
          </cell>
          <cell r="C1162">
            <v>0</v>
          </cell>
          <cell r="D1162" t="str">
            <v/>
          </cell>
        </row>
        <row r="1163">
          <cell r="A1163" t="str">
            <v>2200129</v>
          </cell>
          <cell r="B1163" t="str">
            <v>     基础测绘与地理信息监管</v>
          </cell>
          <cell r="C1163">
            <v>0</v>
          </cell>
          <cell r="D1163" t="str">
            <v/>
          </cell>
        </row>
        <row r="1164">
          <cell r="A1164" t="str">
            <v>2200150</v>
          </cell>
          <cell r="B1164" t="str">
            <v>     事业运行</v>
          </cell>
          <cell r="C1164">
            <v>0</v>
          </cell>
          <cell r="D1164">
            <v>0</v>
          </cell>
        </row>
        <row r="1165">
          <cell r="A1165" t="str">
            <v>2200199</v>
          </cell>
          <cell r="B1165" t="str">
            <v>     其他自然资源事务支出</v>
          </cell>
          <cell r="C1165">
            <v>2466.78</v>
          </cell>
          <cell r="D1165">
            <v>1924.52</v>
          </cell>
        </row>
        <row r="1166">
          <cell r="A1166" t="str">
            <v>22005</v>
          </cell>
          <cell r="B1166" t="str">
            <v>   气象事务</v>
          </cell>
          <cell r="C1166">
            <v>116.9</v>
          </cell>
          <cell r="D1166">
            <v>76.9</v>
          </cell>
        </row>
        <row r="1167">
          <cell r="A1167" t="str">
            <v>2200501</v>
          </cell>
          <cell r="B1167" t="str">
            <v>     行政运行</v>
          </cell>
          <cell r="C1167">
            <v>16.9</v>
          </cell>
          <cell r="D1167">
            <v>16.9</v>
          </cell>
        </row>
        <row r="1168">
          <cell r="A1168" t="str">
            <v>2200502</v>
          </cell>
          <cell r="B1168" t="str">
            <v>     一般行政管理事务</v>
          </cell>
          <cell r="C1168">
            <v>0</v>
          </cell>
          <cell r="D1168" t="str">
            <v/>
          </cell>
        </row>
        <row r="1169">
          <cell r="A1169" t="str">
            <v>2200503</v>
          </cell>
          <cell r="B1169" t="str">
            <v>     机关服务</v>
          </cell>
          <cell r="C1169">
            <v>0</v>
          </cell>
          <cell r="D1169" t="str">
            <v/>
          </cell>
        </row>
        <row r="1170">
          <cell r="A1170" t="str">
            <v>2200504</v>
          </cell>
          <cell r="B1170" t="str">
            <v>     气象事业机构</v>
          </cell>
          <cell r="C1170">
            <v>0</v>
          </cell>
          <cell r="D1170" t="str">
            <v/>
          </cell>
        </row>
        <row r="1171">
          <cell r="A1171" t="str">
            <v>2200506</v>
          </cell>
          <cell r="B1171" t="str">
            <v>     气象探测</v>
          </cell>
          <cell r="C1171">
            <v>0</v>
          </cell>
          <cell r="D1171" t="str">
            <v/>
          </cell>
        </row>
        <row r="1172">
          <cell r="A1172" t="str">
            <v>2200507</v>
          </cell>
          <cell r="B1172" t="str">
            <v>     气象信息传输及管理</v>
          </cell>
          <cell r="C1172">
            <v>0</v>
          </cell>
          <cell r="D1172" t="str">
            <v/>
          </cell>
        </row>
        <row r="1173">
          <cell r="A1173" t="str">
            <v>2200508</v>
          </cell>
          <cell r="B1173" t="str">
            <v>     气象预报预测</v>
          </cell>
          <cell r="C1173">
            <v>0</v>
          </cell>
          <cell r="D1173" t="str">
            <v/>
          </cell>
        </row>
        <row r="1174">
          <cell r="A1174" t="str">
            <v>2200509</v>
          </cell>
          <cell r="B1174" t="str">
            <v>     气象服务</v>
          </cell>
          <cell r="C1174">
            <v>0</v>
          </cell>
          <cell r="D1174" t="str">
            <v/>
          </cell>
        </row>
        <row r="1175">
          <cell r="A1175" t="str">
            <v>2200510</v>
          </cell>
          <cell r="B1175" t="str">
            <v>     气象装备保障维护</v>
          </cell>
          <cell r="C1175">
            <v>0</v>
          </cell>
          <cell r="D1175" t="str">
            <v/>
          </cell>
        </row>
        <row r="1176">
          <cell r="A1176" t="str">
            <v>2200511</v>
          </cell>
          <cell r="B1176" t="str">
            <v>     气象基础设施建设与维修</v>
          </cell>
          <cell r="C1176">
            <v>0</v>
          </cell>
          <cell r="D1176" t="str">
            <v/>
          </cell>
        </row>
        <row r="1177">
          <cell r="A1177" t="str">
            <v>2200512</v>
          </cell>
          <cell r="B1177" t="str">
            <v>     气象卫星</v>
          </cell>
          <cell r="C1177">
            <v>0</v>
          </cell>
          <cell r="D1177" t="str">
            <v/>
          </cell>
        </row>
        <row r="1178">
          <cell r="A1178" t="str">
            <v>2200513</v>
          </cell>
          <cell r="B1178" t="str">
            <v>     气象法规与标准</v>
          </cell>
          <cell r="C1178">
            <v>0</v>
          </cell>
          <cell r="D1178" t="str">
            <v/>
          </cell>
        </row>
        <row r="1179">
          <cell r="A1179" t="str">
            <v>2200514</v>
          </cell>
          <cell r="B1179" t="str">
            <v>     气象资金审计稽查</v>
          </cell>
          <cell r="C1179">
            <v>0</v>
          </cell>
          <cell r="D1179" t="str">
            <v/>
          </cell>
        </row>
        <row r="1180">
          <cell r="A1180" t="str">
            <v>2200599</v>
          </cell>
          <cell r="B1180" t="str">
            <v>     其他气象事务支出</v>
          </cell>
          <cell r="C1180">
            <v>100</v>
          </cell>
          <cell r="D1180">
            <v>60</v>
          </cell>
        </row>
        <row r="1181">
          <cell r="A1181" t="str">
            <v>22099</v>
          </cell>
          <cell r="B1181" t="str">
            <v>   其他自然资源海洋气象等支出</v>
          </cell>
          <cell r="C1181">
            <v>0</v>
          </cell>
          <cell r="D1181" t="str">
            <v/>
          </cell>
        </row>
        <row r="1182">
          <cell r="A1182">
            <v>2209999</v>
          </cell>
          <cell r="B1182" t="str">
            <v>     其他自然资源海洋气象等支出</v>
          </cell>
          <cell r="C1182">
            <v>0</v>
          </cell>
          <cell r="D1182" t="str">
            <v/>
          </cell>
        </row>
        <row r="1183">
          <cell r="A1183" t="str">
            <v>221</v>
          </cell>
          <cell r="B1183" t="str">
            <v>住房保障支出</v>
          </cell>
          <cell r="C1183">
            <v>5730.39</v>
          </cell>
          <cell r="D1183">
            <v>13259</v>
          </cell>
        </row>
        <row r="1184">
          <cell r="A1184" t="str">
            <v>22101</v>
          </cell>
          <cell r="B1184" t="str">
            <v>   保障性安居工程支出</v>
          </cell>
          <cell r="C1184">
            <v>5730.39</v>
          </cell>
          <cell r="D1184">
            <v>13259</v>
          </cell>
        </row>
        <row r="1185">
          <cell r="A1185" t="str">
            <v>2210101</v>
          </cell>
          <cell r="B1185" t="str">
            <v>     廉租住房</v>
          </cell>
          <cell r="C1185">
            <v>0</v>
          </cell>
          <cell r="D1185">
            <v>0</v>
          </cell>
        </row>
        <row r="1186">
          <cell r="A1186" t="str">
            <v>2210102</v>
          </cell>
          <cell r="B1186" t="str">
            <v>     沉陷区治理</v>
          </cell>
          <cell r="C1186">
            <v>0</v>
          </cell>
          <cell r="D1186" t="str">
            <v/>
          </cell>
        </row>
        <row r="1187">
          <cell r="A1187" t="str">
            <v>2210103</v>
          </cell>
          <cell r="B1187" t="str">
            <v>     棚户区改造</v>
          </cell>
          <cell r="C1187">
            <v>687.04</v>
          </cell>
          <cell r="D1187">
            <v>4823</v>
          </cell>
        </row>
        <row r="1188">
          <cell r="A1188" t="str">
            <v>2210104</v>
          </cell>
          <cell r="B1188" t="str">
            <v>     少数民族地区游牧民定居工程</v>
          </cell>
          <cell r="C1188">
            <v>0</v>
          </cell>
          <cell r="D1188" t="str">
            <v/>
          </cell>
        </row>
        <row r="1189">
          <cell r="A1189" t="str">
            <v>2210105</v>
          </cell>
          <cell r="B1189" t="str">
            <v>     农村危房改造</v>
          </cell>
          <cell r="C1189">
            <v>1140.24</v>
          </cell>
          <cell r="D1189">
            <v>0</v>
          </cell>
        </row>
        <row r="1190">
          <cell r="A1190" t="str">
            <v>2210106</v>
          </cell>
          <cell r="B1190" t="str">
            <v>     公共租赁住房</v>
          </cell>
          <cell r="C1190">
            <v>46.5</v>
          </cell>
          <cell r="D1190">
            <v>33</v>
          </cell>
        </row>
        <row r="1191">
          <cell r="A1191" t="str">
            <v>2210107</v>
          </cell>
          <cell r="B1191" t="str">
            <v>     保障性住房租金补贴</v>
          </cell>
          <cell r="C1191">
            <v>10.61</v>
          </cell>
          <cell r="D1191" t="str">
            <v/>
          </cell>
        </row>
        <row r="1192">
          <cell r="A1192" t="str">
            <v>2210108</v>
          </cell>
          <cell r="B1192" t="str">
            <v>     老旧小区改造</v>
          </cell>
          <cell r="C1192">
            <v>2732</v>
          </cell>
          <cell r="D1192">
            <v>8403</v>
          </cell>
        </row>
        <row r="1193">
          <cell r="A1193" t="str">
            <v>2210109</v>
          </cell>
          <cell r="B1193" t="str">
            <v>     住房租赁市场发展</v>
          </cell>
          <cell r="C1193">
            <v>0</v>
          </cell>
          <cell r="D1193" t="str">
            <v/>
          </cell>
        </row>
        <row r="1194">
          <cell r="A1194" t="str">
            <v>2210199</v>
          </cell>
          <cell r="B1194" t="str">
            <v>     其他保障性安居工程支出</v>
          </cell>
          <cell r="C1194">
            <v>1114</v>
          </cell>
          <cell r="D1194">
            <v>0</v>
          </cell>
        </row>
        <row r="1195">
          <cell r="A1195" t="str">
            <v>22102</v>
          </cell>
          <cell r="B1195" t="str">
            <v>   住房改革支出</v>
          </cell>
          <cell r="C1195">
            <v>0</v>
          </cell>
          <cell r="D1195">
            <v>0</v>
          </cell>
        </row>
        <row r="1196">
          <cell r="A1196" t="str">
            <v>2210201</v>
          </cell>
          <cell r="B1196" t="str">
            <v>     住房公积金</v>
          </cell>
          <cell r="C1196">
            <v>0</v>
          </cell>
          <cell r="D1196" t="str">
            <v/>
          </cell>
        </row>
        <row r="1197">
          <cell r="A1197" t="str">
            <v>2210202</v>
          </cell>
          <cell r="B1197" t="str">
            <v>     提租补贴</v>
          </cell>
          <cell r="C1197">
            <v>0</v>
          </cell>
          <cell r="D1197" t="str">
            <v/>
          </cell>
        </row>
        <row r="1198">
          <cell r="A1198" t="str">
            <v>2210203</v>
          </cell>
          <cell r="B1198" t="str">
            <v>     购房补贴</v>
          </cell>
          <cell r="C1198">
            <v>0</v>
          </cell>
          <cell r="D1198" t="str">
            <v/>
          </cell>
        </row>
        <row r="1199">
          <cell r="A1199" t="str">
            <v>22103</v>
          </cell>
          <cell r="B1199" t="str">
            <v>   城乡社区住宅</v>
          </cell>
          <cell r="C1199">
            <v>0</v>
          </cell>
          <cell r="D1199">
            <v>0</v>
          </cell>
        </row>
        <row r="1200">
          <cell r="A1200" t="str">
            <v>2210301</v>
          </cell>
          <cell r="B1200" t="str">
            <v>     公有住房建设和维修改造支出</v>
          </cell>
          <cell r="C1200">
            <v>0</v>
          </cell>
          <cell r="D1200" t="str">
            <v/>
          </cell>
        </row>
        <row r="1201">
          <cell r="A1201" t="str">
            <v>2210302</v>
          </cell>
          <cell r="B1201" t="str">
            <v>     住房公积金管理</v>
          </cell>
          <cell r="C1201">
            <v>0</v>
          </cell>
          <cell r="D1201" t="str">
            <v/>
          </cell>
        </row>
        <row r="1202">
          <cell r="A1202" t="str">
            <v>2210399</v>
          </cell>
          <cell r="B1202" t="str">
            <v>     其他城乡社区住宅支出</v>
          </cell>
          <cell r="C1202">
            <v>0</v>
          </cell>
          <cell r="D1202" t="str">
            <v/>
          </cell>
        </row>
        <row r="1203">
          <cell r="A1203" t="str">
            <v>222</v>
          </cell>
          <cell r="B1203" t="str">
            <v>粮油物资储备支出</v>
          </cell>
          <cell r="C1203">
            <v>385.27</v>
          </cell>
          <cell r="D1203">
            <v>0</v>
          </cell>
        </row>
        <row r="1204">
          <cell r="A1204" t="str">
            <v>22201</v>
          </cell>
          <cell r="B1204" t="str">
            <v>   粮油事务</v>
          </cell>
          <cell r="C1204">
            <v>385.27</v>
          </cell>
          <cell r="D1204">
            <v>0</v>
          </cell>
        </row>
        <row r="1205">
          <cell r="A1205" t="str">
            <v>2220101</v>
          </cell>
          <cell r="B1205" t="str">
            <v>     行政运行</v>
          </cell>
          <cell r="C1205">
            <v>0</v>
          </cell>
          <cell r="D1205">
            <v>0</v>
          </cell>
        </row>
        <row r="1206">
          <cell r="A1206" t="str">
            <v>2220102</v>
          </cell>
          <cell r="B1206" t="str">
            <v>     一般行政管理事务</v>
          </cell>
          <cell r="C1206">
            <v>0</v>
          </cell>
          <cell r="D1206" t="str">
            <v/>
          </cell>
        </row>
        <row r="1207">
          <cell r="A1207" t="str">
            <v>2220103</v>
          </cell>
          <cell r="B1207" t="str">
            <v>     机关服务</v>
          </cell>
          <cell r="C1207">
            <v>0</v>
          </cell>
          <cell r="D1207" t="str">
            <v/>
          </cell>
        </row>
        <row r="1208">
          <cell r="A1208" t="str">
            <v>2220104</v>
          </cell>
          <cell r="B1208" t="str">
            <v>     财务与审计支出</v>
          </cell>
          <cell r="C1208">
            <v>0</v>
          </cell>
          <cell r="D1208" t="str">
            <v/>
          </cell>
        </row>
        <row r="1209">
          <cell r="A1209" t="str">
            <v>2220105</v>
          </cell>
          <cell r="B1209" t="str">
            <v>     信息统计</v>
          </cell>
          <cell r="C1209">
            <v>0</v>
          </cell>
          <cell r="D1209" t="str">
            <v/>
          </cell>
        </row>
        <row r="1210">
          <cell r="A1210" t="str">
            <v>2220106</v>
          </cell>
          <cell r="B1210" t="str">
            <v>     专项业务活动</v>
          </cell>
          <cell r="C1210">
            <v>0.27</v>
          </cell>
          <cell r="D1210" t="str">
            <v/>
          </cell>
        </row>
        <row r="1211">
          <cell r="A1211" t="str">
            <v>2220107</v>
          </cell>
          <cell r="B1211" t="str">
            <v>     国家粮油差价补贴</v>
          </cell>
          <cell r="C1211">
            <v>0</v>
          </cell>
          <cell r="D1211" t="str">
            <v/>
          </cell>
        </row>
        <row r="1212">
          <cell r="A1212" t="str">
            <v>2220112</v>
          </cell>
          <cell r="B1212" t="str">
            <v>     粮食财务挂账利息补贴</v>
          </cell>
          <cell r="C1212">
            <v>0</v>
          </cell>
          <cell r="D1212" t="str">
            <v/>
          </cell>
        </row>
        <row r="1213">
          <cell r="A1213" t="str">
            <v>2220113</v>
          </cell>
          <cell r="B1213" t="str">
            <v>     粮食财务挂账消化款</v>
          </cell>
          <cell r="C1213">
            <v>0</v>
          </cell>
          <cell r="D1213" t="str">
            <v/>
          </cell>
        </row>
        <row r="1214">
          <cell r="A1214" t="str">
            <v>2220114</v>
          </cell>
          <cell r="B1214" t="str">
            <v>     处理陈化粮补贴</v>
          </cell>
          <cell r="C1214">
            <v>0</v>
          </cell>
          <cell r="D1214" t="str">
            <v/>
          </cell>
        </row>
        <row r="1215">
          <cell r="A1215" t="str">
            <v>2220115</v>
          </cell>
          <cell r="B1215" t="str">
            <v>     粮食风险基金</v>
          </cell>
          <cell r="C1215">
            <v>365</v>
          </cell>
          <cell r="D1215">
            <v>0</v>
          </cell>
        </row>
        <row r="1216">
          <cell r="A1216" t="str">
            <v>2220118</v>
          </cell>
          <cell r="B1216" t="str">
            <v>     粮油市场调控专项资金</v>
          </cell>
          <cell r="C1216">
            <v>0</v>
          </cell>
          <cell r="D1216" t="str">
            <v/>
          </cell>
        </row>
        <row r="1217">
          <cell r="A1217">
            <v>2220119</v>
          </cell>
          <cell r="B1217" t="str">
            <v>     设施建设</v>
          </cell>
          <cell r="C1217">
            <v>0</v>
          </cell>
          <cell r="D1217" t="str">
            <v/>
          </cell>
        </row>
        <row r="1218">
          <cell r="A1218">
            <v>2220120</v>
          </cell>
          <cell r="B1218" t="str">
            <v>     设施安全</v>
          </cell>
          <cell r="C1218">
            <v>0</v>
          </cell>
          <cell r="D1218" t="str">
            <v/>
          </cell>
        </row>
        <row r="1219">
          <cell r="A1219">
            <v>2220121</v>
          </cell>
          <cell r="B1219" t="str">
            <v>     物资保管体系</v>
          </cell>
          <cell r="C1219">
            <v>0</v>
          </cell>
          <cell r="D1219" t="str">
            <v/>
          </cell>
        </row>
        <row r="1220">
          <cell r="A1220" t="str">
            <v>2220150</v>
          </cell>
          <cell r="B1220" t="str">
            <v>     事业运行</v>
          </cell>
          <cell r="C1220">
            <v>0</v>
          </cell>
          <cell r="D1220" t="str">
            <v/>
          </cell>
        </row>
        <row r="1221">
          <cell r="A1221" t="str">
            <v>2220199</v>
          </cell>
          <cell r="B1221" t="str">
            <v>     其他粮油事务支出</v>
          </cell>
          <cell r="C1221">
            <v>20</v>
          </cell>
          <cell r="D1221">
            <v>0</v>
          </cell>
        </row>
        <row r="1222">
          <cell r="A1222" t="str">
            <v>22202</v>
          </cell>
          <cell r="B1222" t="str">
            <v>   物资事务</v>
          </cell>
          <cell r="C1222">
            <v>0</v>
          </cell>
          <cell r="D1222">
            <v>0</v>
          </cell>
        </row>
        <row r="1223">
          <cell r="A1223" t="str">
            <v>2220201</v>
          </cell>
          <cell r="B1223" t="str">
            <v>     行政运行</v>
          </cell>
          <cell r="C1223">
            <v>0</v>
          </cell>
          <cell r="D1223">
            <v>0</v>
          </cell>
        </row>
        <row r="1224">
          <cell r="A1224" t="str">
            <v>2220202</v>
          </cell>
          <cell r="B1224" t="str">
            <v>     一般行政管理事务</v>
          </cell>
          <cell r="C1224">
            <v>0</v>
          </cell>
          <cell r="D1224">
            <v>0</v>
          </cell>
        </row>
        <row r="1225">
          <cell r="A1225" t="str">
            <v>2220203</v>
          </cell>
          <cell r="B1225" t="str">
            <v>     机关服务</v>
          </cell>
          <cell r="C1225">
            <v>0</v>
          </cell>
          <cell r="D1225">
            <v>0</v>
          </cell>
        </row>
        <row r="1226">
          <cell r="A1226" t="str">
            <v>2220204</v>
          </cell>
          <cell r="B1226" t="str">
            <v>     铁路专用线</v>
          </cell>
          <cell r="C1226">
            <v>0</v>
          </cell>
          <cell r="D1226">
            <v>0</v>
          </cell>
        </row>
        <row r="1227">
          <cell r="A1227" t="str">
            <v>2220205</v>
          </cell>
          <cell r="B1227" t="str">
            <v>     护库武警和民兵支出</v>
          </cell>
          <cell r="C1227">
            <v>0</v>
          </cell>
          <cell r="D1227">
            <v>0</v>
          </cell>
        </row>
        <row r="1228">
          <cell r="A1228" t="str">
            <v>2220206</v>
          </cell>
          <cell r="B1228" t="str">
            <v>     物资保管与保养</v>
          </cell>
          <cell r="C1228">
            <v>0</v>
          </cell>
          <cell r="D1228">
            <v>0</v>
          </cell>
        </row>
        <row r="1229">
          <cell r="A1229" t="str">
            <v>2220207</v>
          </cell>
          <cell r="B1229" t="str">
            <v>     专项贷款利息</v>
          </cell>
          <cell r="C1229">
            <v>0</v>
          </cell>
          <cell r="D1229">
            <v>0</v>
          </cell>
        </row>
        <row r="1230">
          <cell r="A1230" t="str">
            <v>2220209</v>
          </cell>
          <cell r="B1230" t="str">
            <v>     物资转移</v>
          </cell>
          <cell r="C1230">
            <v>0</v>
          </cell>
          <cell r="D1230">
            <v>0</v>
          </cell>
        </row>
        <row r="1231">
          <cell r="A1231" t="str">
            <v>2220210</v>
          </cell>
          <cell r="B1231" t="str">
            <v>     物资轮换</v>
          </cell>
          <cell r="C1231">
            <v>0</v>
          </cell>
          <cell r="D1231">
            <v>0</v>
          </cell>
        </row>
        <row r="1232">
          <cell r="A1232" t="str">
            <v>2220211</v>
          </cell>
          <cell r="B1232" t="str">
            <v>     仓库建设</v>
          </cell>
          <cell r="C1232">
            <v>0</v>
          </cell>
          <cell r="D1232">
            <v>0</v>
          </cell>
        </row>
        <row r="1233">
          <cell r="A1233" t="str">
            <v>2220212</v>
          </cell>
          <cell r="B1233" t="str">
            <v>     仓库安防</v>
          </cell>
          <cell r="C1233">
            <v>0</v>
          </cell>
          <cell r="D1233">
            <v>0</v>
          </cell>
        </row>
        <row r="1234">
          <cell r="A1234" t="str">
            <v>2220250</v>
          </cell>
          <cell r="B1234" t="str">
            <v>     事业运行</v>
          </cell>
          <cell r="C1234">
            <v>0</v>
          </cell>
          <cell r="D1234">
            <v>0</v>
          </cell>
        </row>
        <row r="1235">
          <cell r="A1235" t="str">
            <v>2220299</v>
          </cell>
          <cell r="B1235" t="str">
            <v>     其他物资事务支出</v>
          </cell>
          <cell r="C1235">
            <v>0</v>
          </cell>
          <cell r="D1235">
            <v>0</v>
          </cell>
        </row>
        <row r="1236">
          <cell r="A1236" t="str">
            <v>22203</v>
          </cell>
          <cell r="B1236" t="str">
            <v>   能源储备</v>
          </cell>
          <cell r="C1236">
            <v>0</v>
          </cell>
          <cell r="D1236">
            <v>0</v>
          </cell>
        </row>
        <row r="1237">
          <cell r="A1237" t="str">
            <v>2220301</v>
          </cell>
          <cell r="B1237" t="str">
            <v>     石油储备</v>
          </cell>
          <cell r="C1237">
            <v>0</v>
          </cell>
          <cell r="D1237" t="str">
            <v/>
          </cell>
        </row>
        <row r="1238">
          <cell r="A1238" t="str">
            <v>2220303</v>
          </cell>
          <cell r="B1238" t="str">
            <v>     天然铀能源储备</v>
          </cell>
          <cell r="C1238">
            <v>0</v>
          </cell>
          <cell r="D1238" t="str">
            <v/>
          </cell>
        </row>
        <row r="1239">
          <cell r="A1239" t="str">
            <v>2220304</v>
          </cell>
          <cell r="B1239" t="str">
            <v>     煤炭储备</v>
          </cell>
          <cell r="C1239">
            <v>0</v>
          </cell>
          <cell r="D1239" t="str">
            <v/>
          </cell>
        </row>
        <row r="1240">
          <cell r="A1240">
            <v>2220305</v>
          </cell>
          <cell r="B1240" t="str">
            <v>     成品油储备</v>
          </cell>
          <cell r="C1240">
            <v>0</v>
          </cell>
          <cell r="D1240" t="str">
            <v/>
          </cell>
        </row>
        <row r="1241">
          <cell r="A1241" t="str">
            <v>2220399</v>
          </cell>
          <cell r="B1241" t="str">
            <v>     其他能源储备支出</v>
          </cell>
          <cell r="C1241">
            <v>0</v>
          </cell>
          <cell r="D1241" t="str">
            <v/>
          </cell>
        </row>
        <row r="1242">
          <cell r="A1242" t="str">
            <v>22204</v>
          </cell>
          <cell r="B1242" t="str">
            <v>   粮油储备</v>
          </cell>
          <cell r="C1242">
            <v>0</v>
          </cell>
          <cell r="D1242">
            <v>0</v>
          </cell>
        </row>
        <row r="1243">
          <cell r="A1243" t="str">
            <v>2220401</v>
          </cell>
          <cell r="B1243" t="str">
            <v>     储备粮油补贴</v>
          </cell>
          <cell r="C1243">
            <v>0</v>
          </cell>
          <cell r="D1243" t="str">
            <v/>
          </cell>
        </row>
        <row r="1244">
          <cell r="A1244" t="str">
            <v>2220402</v>
          </cell>
          <cell r="B1244" t="str">
            <v>     储备粮油差价补贴</v>
          </cell>
          <cell r="C1244">
            <v>0</v>
          </cell>
          <cell r="D1244" t="str">
            <v/>
          </cell>
        </row>
        <row r="1245">
          <cell r="A1245" t="str">
            <v>2220403</v>
          </cell>
          <cell r="B1245" t="str">
            <v>     储备粮（油）库建设</v>
          </cell>
          <cell r="C1245">
            <v>0</v>
          </cell>
          <cell r="D1245" t="str">
            <v/>
          </cell>
        </row>
        <row r="1246">
          <cell r="A1246" t="str">
            <v>2220404</v>
          </cell>
          <cell r="B1246" t="str">
            <v>     最低收购价政策支出</v>
          </cell>
          <cell r="C1246">
            <v>0</v>
          </cell>
          <cell r="D1246" t="str">
            <v/>
          </cell>
        </row>
        <row r="1247">
          <cell r="A1247" t="str">
            <v>2220499</v>
          </cell>
          <cell r="B1247" t="str">
            <v>     其他粮油储备支出</v>
          </cell>
          <cell r="C1247">
            <v>0</v>
          </cell>
          <cell r="D1247" t="str">
            <v/>
          </cell>
        </row>
        <row r="1248">
          <cell r="A1248" t="str">
            <v>22205</v>
          </cell>
          <cell r="B1248" t="str">
            <v>   重要商品储备</v>
          </cell>
          <cell r="C1248">
            <v>0</v>
          </cell>
          <cell r="D1248">
            <v>0</v>
          </cell>
        </row>
        <row r="1249">
          <cell r="A1249" t="str">
            <v>2220501</v>
          </cell>
          <cell r="B1249" t="str">
            <v>     棉花储备</v>
          </cell>
          <cell r="C1249">
            <v>0</v>
          </cell>
          <cell r="D1249" t="str">
            <v/>
          </cell>
        </row>
        <row r="1250">
          <cell r="A1250" t="str">
            <v>2220502</v>
          </cell>
          <cell r="B1250" t="str">
            <v>     食糖储备</v>
          </cell>
          <cell r="C1250">
            <v>0</v>
          </cell>
          <cell r="D1250" t="str">
            <v/>
          </cell>
        </row>
        <row r="1251">
          <cell r="A1251" t="str">
            <v>2220503</v>
          </cell>
          <cell r="B1251" t="str">
            <v>     肉类储备</v>
          </cell>
          <cell r="C1251">
            <v>0</v>
          </cell>
          <cell r="D1251" t="str">
            <v/>
          </cell>
        </row>
        <row r="1252">
          <cell r="A1252" t="str">
            <v>2220504</v>
          </cell>
          <cell r="B1252" t="str">
            <v>     化肥储备</v>
          </cell>
          <cell r="C1252">
            <v>0</v>
          </cell>
          <cell r="D1252" t="str">
            <v/>
          </cell>
        </row>
        <row r="1253">
          <cell r="A1253" t="str">
            <v>2220505</v>
          </cell>
          <cell r="B1253" t="str">
            <v>     农药储备</v>
          </cell>
          <cell r="C1253">
            <v>0</v>
          </cell>
          <cell r="D1253" t="str">
            <v/>
          </cell>
        </row>
        <row r="1254">
          <cell r="A1254" t="str">
            <v>2220506</v>
          </cell>
          <cell r="B1254" t="str">
            <v>     边销茶储备</v>
          </cell>
          <cell r="C1254">
            <v>0</v>
          </cell>
          <cell r="D1254" t="str">
            <v/>
          </cell>
        </row>
        <row r="1255">
          <cell r="A1255" t="str">
            <v>2220507</v>
          </cell>
          <cell r="B1255" t="str">
            <v>     羊毛储备</v>
          </cell>
          <cell r="C1255">
            <v>0</v>
          </cell>
          <cell r="D1255" t="str">
            <v/>
          </cell>
        </row>
        <row r="1256">
          <cell r="A1256" t="str">
            <v>2220508</v>
          </cell>
          <cell r="B1256" t="str">
            <v>     医药储备</v>
          </cell>
          <cell r="C1256">
            <v>0</v>
          </cell>
          <cell r="D1256" t="str">
            <v/>
          </cell>
        </row>
        <row r="1257">
          <cell r="A1257" t="str">
            <v>2220509</v>
          </cell>
          <cell r="B1257" t="str">
            <v>     食盐储备</v>
          </cell>
          <cell r="C1257">
            <v>0</v>
          </cell>
          <cell r="D1257" t="str">
            <v/>
          </cell>
        </row>
        <row r="1258">
          <cell r="A1258" t="str">
            <v>2220510</v>
          </cell>
          <cell r="B1258" t="str">
            <v>     战略物资储备</v>
          </cell>
          <cell r="C1258">
            <v>0</v>
          </cell>
          <cell r="D1258" t="str">
            <v/>
          </cell>
        </row>
        <row r="1259">
          <cell r="A1259">
            <v>2220511</v>
          </cell>
          <cell r="B1259" t="str">
            <v>     应急物资储备</v>
          </cell>
          <cell r="C1259">
            <v>0</v>
          </cell>
          <cell r="D1259" t="str">
            <v/>
          </cell>
        </row>
        <row r="1260">
          <cell r="A1260" t="str">
            <v>2220599</v>
          </cell>
          <cell r="B1260" t="str">
            <v>     其他重要商品储备支出</v>
          </cell>
          <cell r="C1260">
            <v>0</v>
          </cell>
          <cell r="D1260" t="str">
            <v/>
          </cell>
        </row>
        <row r="1261">
          <cell r="A1261" t="str">
            <v>224</v>
          </cell>
          <cell r="B1261" t="str">
            <v>灾害防治及应急管理支出</v>
          </cell>
          <cell r="C1261">
            <v>1558.53</v>
          </cell>
          <cell r="D1261">
            <v>2609.54</v>
          </cell>
        </row>
        <row r="1262">
          <cell r="A1262" t="str">
            <v>22401</v>
          </cell>
          <cell r="B1262" t="str">
            <v>   应急管理事务</v>
          </cell>
          <cell r="C1262">
            <v>907.28</v>
          </cell>
          <cell r="D1262">
            <v>1289.24</v>
          </cell>
        </row>
        <row r="1263">
          <cell r="A1263" t="str">
            <v>2240101</v>
          </cell>
          <cell r="B1263" t="str">
            <v>     行政运行</v>
          </cell>
          <cell r="C1263">
            <v>650.03</v>
          </cell>
          <cell r="D1263">
            <v>680.97</v>
          </cell>
        </row>
        <row r="1264">
          <cell r="A1264" t="str">
            <v>2240102</v>
          </cell>
          <cell r="B1264" t="str">
            <v>     一般行政管理事务</v>
          </cell>
          <cell r="C1264">
            <v>0</v>
          </cell>
          <cell r="D1264" t="str">
            <v/>
          </cell>
        </row>
        <row r="1265">
          <cell r="A1265" t="str">
            <v>2240103</v>
          </cell>
          <cell r="B1265" t="str">
            <v>     机关服务</v>
          </cell>
          <cell r="C1265">
            <v>0</v>
          </cell>
          <cell r="D1265" t="str">
            <v/>
          </cell>
        </row>
        <row r="1266">
          <cell r="A1266" t="str">
            <v>2240104</v>
          </cell>
          <cell r="B1266" t="str">
            <v>     灾害风险防治</v>
          </cell>
          <cell r="C1266">
            <v>0</v>
          </cell>
          <cell r="D1266">
            <v>0</v>
          </cell>
        </row>
        <row r="1267">
          <cell r="A1267" t="str">
            <v>2240105</v>
          </cell>
          <cell r="B1267" t="str">
            <v>     国务院安委会专项</v>
          </cell>
          <cell r="C1267">
            <v>0</v>
          </cell>
          <cell r="D1267" t="str">
            <v/>
          </cell>
        </row>
        <row r="1268">
          <cell r="A1268" t="str">
            <v>2240106</v>
          </cell>
          <cell r="B1268" t="str">
            <v>     安全监管</v>
          </cell>
          <cell r="C1268">
            <v>95</v>
          </cell>
          <cell r="D1268">
            <v>184</v>
          </cell>
        </row>
        <row r="1269">
          <cell r="A1269" t="str">
            <v>2240107</v>
          </cell>
          <cell r="B1269" t="str">
            <v>     安全生产基础</v>
          </cell>
          <cell r="C1269">
            <v>0</v>
          </cell>
          <cell r="D1269">
            <v>0</v>
          </cell>
        </row>
        <row r="1270">
          <cell r="A1270" t="str">
            <v>2240108</v>
          </cell>
          <cell r="B1270" t="str">
            <v>     应急救援</v>
          </cell>
          <cell r="C1270">
            <v>0</v>
          </cell>
          <cell r="D1270">
            <v>0</v>
          </cell>
        </row>
        <row r="1271">
          <cell r="A1271" t="str">
            <v>2240109</v>
          </cell>
          <cell r="B1271" t="str">
            <v>     应急管理</v>
          </cell>
          <cell r="C1271">
            <v>0</v>
          </cell>
          <cell r="D1271">
            <v>0</v>
          </cell>
        </row>
        <row r="1272">
          <cell r="A1272" t="str">
            <v>2240150</v>
          </cell>
          <cell r="B1272" t="str">
            <v>     事业运行</v>
          </cell>
          <cell r="C1272">
            <v>29.24</v>
          </cell>
          <cell r="D1272">
            <v>124.27</v>
          </cell>
        </row>
        <row r="1273">
          <cell r="A1273" t="str">
            <v>2240199</v>
          </cell>
          <cell r="B1273" t="str">
            <v>     其他应急管理支出</v>
          </cell>
          <cell r="C1273">
            <v>133.01</v>
          </cell>
          <cell r="D1273">
            <v>300</v>
          </cell>
        </row>
        <row r="1274">
          <cell r="A1274" t="str">
            <v>22402</v>
          </cell>
          <cell r="B1274" t="str">
            <v>   消防事务</v>
          </cell>
          <cell r="C1274">
            <v>212</v>
          </cell>
          <cell r="D1274">
            <v>494.8</v>
          </cell>
        </row>
        <row r="1275">
          <cell r="A1275" t="str">
            <v>2240201</v>
          </cell>
          <cell r="B1275" t="str">
            <v>     行政运行</v>
          </cell>
          <cell r="C1275">
            <v>0</v>
          </cell>
          <cell r="D1275">
            <v>289.28</v>
          </cell>
        </row>
        <row r="1276">
          <cell r="A1276" t="str">
            <v>2240202</v>
          </cell>
          <cell r="B1276" t="str">
            <v>     一般行政管理事务</v>
          </cell>
          <cell r="C1276">
            <v>0</v>
          </cell>
          <cell r="D1276" t="str">
            <v/>
          </cell>
        </row>
        <row r="1277">
          <cell r="A1277" t="str">
            <v>2240203</v>
          </cell>
          <cell r="B1277" t="str">
            <v>     机关服务</v>
          </cell>
          <cell r="C1277">
            <v>0</v>
          </cell>
          <cell r="D1277" t="str">
            <v/>
          </cell>
        </row>
        <row r="1278">
          <cell r="A1278" t="str">
            <v>2240204</v>
          </cell>
          <cell r="B1278" t="str">
            <v>     消防应急救援</v>
          </cell>
          <cell r="C1278">
            <v>0</v>
          </cell>
          <cell r="D1278">
            <v>205.52</v>
          </cell>
        </row>
        <row r="1279">
          <cell r="A1279" t="str">
            <v>2240299</v>
          </cell>
          <cell r="B1279" t="str">
            <v>     其他消防事务支出</v>
          </cell>
          <cell r="C1279">
            <v>212</v>
          </cell>
          <cell r="D1279">
            <v>0</v>
          </cell>
        </row>
        <row r="1280">
          <cell r="A1280" t="str">
            <v>22403</v>
          </cell>
          <cell r="B1280" t="str">
            <v>   森林消防事务</v>
          </cell>
          <cell r="C1280">
            <v>0</v>
          </cell>
          <cell r="D1280">
            <v>0</v>
          </cell>
        </row>
        <row r="1281">
          <cell r="A1281" t="str">
            <v>2240301</v>
          </cell>
          <cell r="B1281" t="str">
            <v>     行政运行</v>
          </cell>
          <cell r="C1281">
            <v>0</v>
          </cell>
          <cell r="D1281">
            <v>0</v>
          </cell>
        </row>
        <row r="1282">
          <cell r="A1282" t="str">
            <v>2240302</v>
          </cell>
          <cell r="B1282" t="str">
            <v>     一般行政管理事务</v>
          </cell>
          <cell r="C1282">
            <v>0</v>
          </cell>
          <cell r="D1282" t="str">
            <v/>
          </cell>
        </row>
        <row r="1283">
          <cell r="A1283" t="str">
            <v>2240303</v>
          </cell>
          <cell r="B1283" t="str">
            <v>     机关服务</v>
          </cell>
          <cell r="C1283">
            <v>0</v>
          </cell>
          <cell r="D1283" t="str">
            <v/>
          </cell>
        </row>
        <row r="1284">
          <cell r="A1284" t="str">
            <v>2240304</v>
          </cell>
          <cell r="B1284" t="str">
            <v>     森林消防应急救援</v>
          </cell>
          <cell r="C1284">
            <v>0</v>
          </cell>
          <cell r="D1284">
            <v>0</v>
          </cell>
        </row>
        <row r="1285">
          <cell r="A1285" t="str">
            <v>2240399</v>
          </cell>
          <cell r="B1285" t="str">
            <v>     其他森林消防事务支出</v>
          </cell>
          <cell r="C1285">
            <v>0</v>
          </cell>
          <cell r="D1285">
            <v>0</v>
          </cell>
        </row>
        <row r="1286">
          <cell r="A1286" t="str">
            <v>22404</v>
          </cell>
          <cell r="B1286" t="str">
            <v>   煤矿安全</v>
          </cell>
          <cell r="C1286">
            <v>0</v>
          </cell>
          <cell r="D1286">
            <v>0</v>
          </cell>
        </row>
        <row r="1287">
          <cell r="A1287" t="str">
            <v>2240401</v>
          </cell>
          <cell r="B1287" t="str">
            <v>     行政运行</v>
          </cell>
          <cell r="C1287">
            <v>0</v>
          </cell>
          <cell r="D1287">
            <v>0</v>
          </cell>
        </row>
        <row r="1288">
          <cell r="A1288" t="str">
            <v>2240402</v>
          </cell>
          <cell r="B1288" t="str">
            <v>     一般行政管理事务</v>
          </cell>
          <cell r="C1288">
            <v>0</v>
          </cell>
          <cell r="D1288" t="str">
            <v/>
          </cell>
        </row>
        <row r="1289">
          <cell r="A1289" t="str">
            <v>2240403</v>
          </cell>
          <cell r="B1289" t="str">
            <v>     机关服务</v>
          </cell>
          <cell r="C1289">
            <v>0</v>
          </cell>
          <cell r="D1289" t="str">
            <v/>
          </cell>
        </row>
        <row r="1290">
          <cell r="A1290" t="str">
            <v>2240404</v>
          </cell>
          <cell r="B1290" t="str">
            <v>     煤矿安全监察事务</v>
          </cell>
          <cell r="C1290">
            <v>0</v>
          </cell>
          <cell r="D1290">
            <v>0</v>
          </cell>
        </row>
        <row r="1291">
          <cell r="A1291" t="str">
            <v>2240405</v>
          </cell>
          <cell r="B1291" t="str">
            <v>     煤矿应急救援事务</v>
          </cell>
          <cell r="C1291">
            <v>0</v>
          </cell>
          <cell r="D1291">
            <v>0</v>
          </cell>
        </row>
        <row r="1292">
          <cell r="A1292" t="str">
            <v>2240450</v>
          </cell>
          <cell r="B1292" t="str">
            <v>     事业运行</v>
          </cell>
          <cell r="C1292">
            <v>0</v>
          </cell>
          <cell r="D1292">
            <v>0</v>
          </cell>
        </row>
        <row r="1293">
          <cell r="A1293" t="str">
            <v>2240499</v>
          </cell>
          <cell r="B1293" t="str">
            <v>     其他煤矿安全支出</v>
          </cell>
          <cell r="C1293">
            <v>0</v>
          </cell>
          <cell r="D1293" t="str">
            <v/>
          </cell>
        </row>
        <row r="1294">
          <cell r="A1294" t="str">
            <v>22405</v>
          </cell>
          <cell r="B1294" t="str">
            <v>   地震事务</v>
          </cell>
          <cell r="C1294">
            <v>28.16</v>
          </cell>
          <cell r="D1294">
            <v>0</v>
          </cell>
        </row>
        <row r="1295">
          <cell r="A1295" t="str">
            <v>2240501</v>
          </cell>
          <cell r="B1295" t="str">
            <v>     行政运行</v>
          </cell>
          <cell r="C1295">
            <v>0</v>
          </cell>
          <cell r="D1295">
            <v>0</v>
          </cell>
        </row>
        <row r="1296">
          <cell r="A1296" t="str">
            <v>2240502</v>
          </cell>
          <cell r="B1296" t="str">
            <v>     一般行政管理事务</v>
          </cell>
          <cell r="C1296">
            <v>0</v>
          </cell>
          <cell r="D1296" t="str">
            <v/>
          </cell>
        </row>
        <row r="1297">
          <cell r="A1297" t="str">
            <v>2240503</v>
          </cell>
          <cell r="B1297" t="str">
            <v>     机关服务</v>
          </cell>
          <cell r="C1297">
            <v>0</v>
          </cell>
          <cell r="D1297" t="str">
            <v/>
          </cell>
        </row>
        <row r="1298">
          <cell r="A1298" t="str">
            <v>2240504</v>
          </cell>
          <cell r="B1298" t="str">
            <v>     地震监测</v>
          </cell>
          <cell r="C1298">
            <v>0</v>
          </cell>
          <cell r="D1298">
            <v>0</v>
          </cell>
        </row>
        <row r="1299">
          <cell r="A1299" t="str">
            <v>2240505</v>
          </cell>
          <cell r="B1299" t="str">
            <v>     地震预测预报</v>
          </cell>
          <cell r="C1299">
            <v>28.16</v>
          </cell>
          <cell r="D1299">
            <v>0</v>
          </cell>
        </row>
        <row r="1300">
          <cell r="A1300" t="str">
            <v>2240506</v>
          </cell>
          <cell r="B1300" t="str">
            <v>     地震灾害预防</v>
          </cell>
          <cell r="C1300">
            <v>0</v>
          </cell>
          <cell r="D1300">
            <v>0</v>
          </cell>
        </row>
        <row r="1301">
          <cell r="A1301" t="str">
            <v>2240507</v>
          </cell>
          <cell r="B1301" t="str">
            <v>     地震应急救援</v>
          </cell>
          <cell r="C1301">
            <v>0</v>
          </cell>
          <cell r="D1301">
            <v>0</v>
          </cell>
        </row>
        <row r="1302">
          <cell r="A1302" t="str">
            <v>2240508</v>
          </cell>
          <cell r="B1302" t="str">
            <v>     地震环境探察</v>
          </cell>
          <cell r="C1302">
            <v>0</v>
          </cell>
          <cell r="D1302" t="str">
            <v/>
          </cell>
        </row>
        <row r="1303">
          <cell r="A1303" t="str">
            <v>2240509</v>
          </cell>
          <cell r="B1303" t="str">
            <v>     防震减灾信息管理</v>
          </cell>
          <cell r="C1303">
            <v>0</v>
          </cell>
          <cell r="D1303">
            <v>0</v>
          </cell>
        </row>
        <row r="1304">
          <cell r="A1304" t="str">
            <v>2240510</v>
          </cell>
          <cell r="B1304" t="str">
            <v>     防震减灾基础管理</v>
          </cell>
          <cell r="C1304">
            <v>0</v>
          </cell>
          <cell r="D1304">
            <v>0</v>
          </cell>
        </row>
        <row r="1305">
          <cell r="A1305" t="str">
            <v>2240550</v>
          </cell>
          <cell r="B1305" t="str">
            <v>     地震事业机构</v>
          </cell>
          <cell r="C1305">
            <v>0</v>
          </cell>
          <cell r="D1305">
            <v>0</v>
          </cell>
        </row>
        <row r="1306">
          <cell r="A1306" t="str">
            <v>2240599</v>
          </cell>
          <cell r="B1306" t="str">
            <v>     其他地震事务支出</v>
          </cell>
          <cell r="C1306">
            <v>0</v>
          </cell>
          <cell r="D1306">
            <v>0</v>
          </cell>
        </row>
        <row r="1307">
          <cell r="A1307" t="str">
            <v>22406</v>
          </cell>
          <cell r="B1307" t="str">
            <v>   自然灾害防治</v>
          </cell>
          <cell r="C1307">
            <v>52.9</v>
          </cell>
          <cell r="D1307">
            <v>305.5</v>
          </cell>
        </row>
        <row r="1308">
          <cell r="A1308" t="str">
            <v>2240601</v>
          </cell>
          <cell r="B1308" t="str">
            <v>     地质灾害防治</v>
          </cell>
          <cell r="C1308">
            <v>36.9</v>
          </cell>
          <cell r="D1308">
            <v>44.5</v>
          </cell>
        </row>
        <row r="1309">
          <cell r="A1309" t="str">
            <v>2240602</v>
          </cell>
          <cell r="B1309" t="str">
            <v>     森林草原防灾减灾</v>
          </cell>
          <cell r="C1309">
            <v>16</v>
          </cell>
          <cell r="D1309">
            <v>230</v>
          </cell>
        </row>
        <row r="1310">
          <cell r="A1310" t="str">
            <v>2240699</v>
          </cell>
          <cell r="B1310" t="str">
            <v>     其他自然灾害防治支出</v>
          </cell>
          <cell r="C1310">
            <v>0</v>
          </cell>
          <cell r="D1310">
            <v>31</v>
          </cell>
        </row>
        <row r="1311">
          <cell r="A1311" t="str">
            <v>22407</v>
          </cell>
          <cell r="B1311" t="str">
            <v>   自然灾害救灾及恢复重建支出</v>
          </cell>
          <cell r="C1311">
            <v>258</v>
          </cell>
          <cell r="D1311">
            <v>520</v>
          </cell>
        </row>
        <row r="1312">
          <cell r="A1312" t="str">
            <v>2240701</v>
          </cell>
          <cell r="B1312" t="str">
            <v>     中央自然灾害生活补助</v>
          </cell>
          <cell r="C1312">
            <v>0</v>
          </cell>
          <cell r="D1312">
            <v>0</v>
          </cell>
        </row>
        <row r="1313">
          <cell r="A1313" t="str">
            <v>2240702</v>
          </cell>
          <cell r="B1313" t="str">
            <v>     地方自然灾害生活补助</v>
          </cell>
          <cell r="C1313">
            <v>0</v>
          </cell>
          <cell r="D1313">
            <v>0</v>
          </cell>
        </row>
        <row r="1314">
          <cell r="A1314" t="str">
            <v>2240703</v>
          </cell>
          <cell r="B1314" t="str">
            <v>     自然灾害救灾补助</v>
          </cell>
          <cell r="C1314">
            <v>258</v>
          </cell>
          <cell r="D1314">
            <v>520</v>
          </cell>
        </row>
        <row r="1315">
          <cell r="A1315" t="str">
            <v>2240704</v>
          </cell>
          <cell r="B1315" t="str">
            <v>     自然灾害灾后重建补助</v>
          </cell>
          <cell r="C1315">
            <v>0</v>
          </cell>
          <cell r="D1315" t="str">
            <v/>
          </cell>
        </row>
        <row r="1316">
          <cell r="A1316" t="str">
            <v>2240799</v>
          </cell>
          <cell r="B1316" t="str">
            <v>     其他自然灾害救灾及恢复重建支出</v>
          </cell>
          <cell r="C1316">
            <v>0</v>
          </cell>
          <cell r="D1316" t="str">
            <v/>
          </cell>
        </row>
        <row r="1317">
          <cell r="A1317" t="str">
            <v>22499</v>
          </cell>
          <cell r="B1317" t="str">
            <v>   其他灾害防治及应急管理支出</v>
          </cell>
          <cell r="C1317">
            <v>100.19</v>
          </cell>
          <cell r="D1317" t="str">
            <v/>
          </cell>
        </row>
        <row r="1318">
          <cell r="A1318" t="str">
            <v>2249999</v>
          </cell>
          <cell r="B1318" t="str">
            <v>     其他灾害防治及应急管理支出</v>
          </cell>
          <cell r="C1318">
            <v>100.19</v>
          </cell>
          <cell r="D1318" t="str">
            <v/>
          </cell>
        </row>
        <row r="1319">
          <cell r="A1319" t="str">
            <v>227</v>
          </cell>
          <cell r="B1319" t="str">
            <v>预备费</v>
          </cell>
          <cell r="C1319">
            <v>0</v>
          </cell>
          <cell r="D1319">
            <v>3000</v>
          </cell>
        </row>
        <row r="1320">
          <cell r="A1320" t="str">
            <v>232</v>
          </cell>
          <cell r="B1320" t="str">
            <v>债务付息支出</v>
          </cell>
          <cell r="C1320">
            <v>9268.32</v>
          </cell>
          <cell r="D1320">
            <v>9000</v>
          </cell>
        </row>
        <row r="1321">
          <cell r="A1321" t="str">
            <v>23203</v>
          </cell>
          <cell r="B1321" t="str">
            <v>   地方政府一般债务付息支出</v>
          </cell>
          <cell r="C1321">
            <v>9268.32</v>
          </cell>
          <cell r="D1321">
            <v>9000</v>
          </cell>
        </row>
        <row r="1322">
          <cell r="A1322" t="str">
            <v>2320301</v>
          </cell>
          <cell r="B1322" t="str">
            <v>     地方政府一般债券付息支出</v>
          </cell>
          <cell r="C1322">
            <v>9268.32</v>
          </cell>
          <cell r="D1322">
            <v>9000</v>
          </cell>
        </row>
        <row r="1323">
          <cell r="A1323" t="str">
            <v>2320302</v>
          </cell>
          <cell r="B1323" t="str">
            <v>     地方政府向外国政府借款付息支出</v>
          </cell>
          <cell r="C1323">
            <v>0</v>
          </cell>
          <cell r="D1323" t="str">
            <v/>
          </cell>
        </row>
        <row r="1324">
          <cell r="A1324" t="str">
            <v>2320303</v>
          </cell>
          <cell r="B1324" t="str">
            <v>     地方政府向国际组织借款付息支出</v>
          </cell>
          <cell r="C1324">
            <v>0</v>
          </cell>
          <cell r="D1324" t="str">
            <v/>
          </cell>
        </row>
        <row r="1325">
          <cell r="A1325">
            <v>2320399</v>
          </cell>
          <cell r="B1325" t="str">
            <v>     地方政府其他一般债务付息支出</v>
          </cell>
          <cell r="C1325">
            <v>0</v>
          </cell>
          <cell r="D1325" t="str">
            <v/>
          </cell>
        </row>
        <row r="1326">
          <cell r="A1326" t="str">
            <v>233</v>
          </cell>
          <cell r="B1326" t="str">
            <v>债务发行费用支出</v>
          </cell>
          <cell r="C1326">
            <v>16.7</v>
          </cell>
          <cell r="D1326">
            <v>100</v>
          </cell>
        </row>
        <row r="1327">
          <cell r="A1327" t="str">
            <v>23303</v>
          </cell>
          <cell r="B1327" t="str">
            <v>   地方政府一般债务发行费用支出</v>
          </cell>
          <cell r="C1327">
            <v>16.7</v>
          </cell>
          <cell r="D1327">
            <v>100</v>
          </cell>
        </row>
        <row r="1328">
          <cell r="A1328" t="str">
            <v>229</v>
          </cell>
          <cell r="B1328" t="str">
            <v>其他支出</v>
          </cell>
          <cell r="C1328">
            <v>0</v>
          </cell>
          <cell r="D1328">
            <v>5000</v>
          </cell>
        </row>
        <row r="1329">
          <cell r="A1329" t="str">
            <v>22902</v>
          </cell>
          <cell r="B1329" t="str">
            <v>   年初预留</v>
          </cell>
          <cell r="C1329">
            <v>0</v>
          </cell>
          <cell r="D1329">
            <v>5000</v>
          </cell>
        </row>
        <row r="1330">
          <cell r="A1330" t="str">
            <v>22999</v>
          </cell>
          <cell r="B1330" t="str">
            <v>   其他支出</v>
          </cell>
          <cell r="C1330">
            <v>0</v>
          </cell>
          <cell r="D1330">
            <v>0</v>
          </cell>
        </row>
        <row r="1331">
          <cell r="B1331" t="str">
            <v>一般公共预算支出合计</v>
          </cell>
          <cell r="C1331">
            <v>287252.45</v>
          </cell>
          <cell r="D1331">
            <v>297999.59</v>
          </cell>
        </row>
        <row r="1332">
          <cell r="A1332" t="str">
            <v>230</v>
          </cell>
          <cell r="B1332" t="str">
            <v>转移性支出</v>
          </cell>
          <cell r="C1332">
            <v>37621</v>
          </cell>
          <cell r="D1332">
            <v>26500</v>
          </cell>
        </row>
        <row r="1333">
          <cell r="A1333" t="str">
            <v>23006</v>
          </cell>
          <cell r="B1333" t="str">
            <v>   上解上级支出</v>
          </cell>
          <cell r="C1333">
            <v>31031</v>
          </cell>
          <cell r="D1333">
            <v>26500</v>
          </cell>
        </row>
        <row r="1334">
          <cell r="A1334" t="str">
            <v>2300601</v>
          </cell>
          <cell r="B1334" t="str">
            <v>       体制上解支出</v>
          </cell>
          <cell r="C1334">
            <v>9361</v>
          </cell>
          <cell r="D1334">
            <v>9800</v>
          </cell>
        </row>
        <row r="1335">
          <cell r="A1335" t="str">
            <v>2300602</v>
          </cell>
          <cell r="B1335" t="str">
            <v>       专项上解支出</v>
          </cell>
          <cell r="C1335">
            <v>21670</v>
          </cell>
          <cell r="D1335">
            <v>16700</v>
          </cell>
        </row>
        <row r="1336">
          <cell r="A1336">
            <v>23008</v>
          </cell>
          <cell r="B1336" t="str">
            <v>   调出资金</v>
          </cell>
        </row>
        <row r="1336">
          <cell r="D1336" t="str">
            <v/>
          </cell>
        </row>
        <row r="1337">
          <cell r="A1337">
            <v>23009</v>
          </cell>
          <cell r="B1337" t="str">
            <v>   年终结余</v>
          </cell>
        </row>
        <row r="1337">
          <cell r="D1337" t="str">
            <v/>
          </cell>
        </row>
        <row r="1338">
          <cell r="A1338">
            <v>23015</v>
          </cell>
          <cell r="B1338" t="str">
            <v>   安排预算稳定调节基金</v>
          </cell>
          <cell r="C1338">
            <v>6590</v>
          </cell>
          <cell r="D1338" t="str">
            <v/>
          </cell>
        </row>
        <row r="1339">
          <cell r="A1339">
            <v>231</v>
          </cell>
          <cell r="B1339" t="str">
            <v>地方政府一般债务还本支出</v>
          </cell>
          <cell r="C1339">
            <v>16820</v>
          </cell>
          <cell r="D1339">
            <v>0</v>
          </cell>
        </row>
        <row r="1340">
          <cell r="B1340" t="str">
            <v>支出总计</v>
          </cell>
          <cell r="C1340">
            <v>341693.45</v>
          </cell>
          <cell r="D1340">
            <v>324499.59</v>
          </cell>
        </row>
      </sheetData>
      <sheetData sheetId="5"/>
      <sheetData sheetId="6"/>
      <sheetData sheetId="7"/>
      <sheetData sheetId="8"/>
      <sheetData sheetId="9"/>
      <sheetData sheetId="10"/>
      <sheetData sheetId="11">
        <row r="4">
          <cell r="A4">
            <v>201</v>
          </cell>
          <cell r="B4" t="str">
            <v>一般公共服务</v>
          </cell>
          <cell r="C4">
            <v>0</v>
          </cell>
          <cell r="D4">
            <v>32325</v>
          </cell>
          <cell r="E4">
            <v>33161</v>
          </cell>
          <cell r="F4">
            <v>29811.69</v>
          </cell>
        </row>
        <row r="5">
          <cell r="A5">
            <v>20101</v>
          </cell>
          <cell r="B5" t="str">
            <v>   人大事务</v>
          </cell>
          <cell r="C5">
            <v>0</v>
          </cell>
          <cell r="D5">
            <v>835</v>
          </cell>
          <cell r="E5">
            <v>1046</v>
          </cell>
          <cell r="F5">
            <v>867.8</v>
          </cell>
        </row>
        <row r="6">
          <cell r="A6">
            <v>2010101</v>
          </cell>
          <cell r="B6" t="str">
            <v>     行政运行</v>
          </cell>
          <cell r="C6" t="str">
            <v/>
          </cell>
          <cell r="D6">
            <v>691</v>
          </cell>
          <cell r="E6">
            <v>802</v>
          </cell>
          <cell r="F6">
            <v>684.8</v>
          </cell>
        </row>
        <row r="7">
          <cell r="A7">
            <v>2010102</v>
          </cell>
          <cell r="B7" t="str">
            <v>     一般行政管理事务</v>
          </cell>
          <cell r="C7" t="str">
            <v/>
          </cell>
          <cell r="D7">
            <v>0</v>
          </cell>
          <cell r="E7">
            <v>38</v>
          </cell>
          <cell r="F7">
            <v>0</v>
          </cell>
        </row>
        <row r="8">
          <cell r="A8">
            <v>2010103</v>
          </cell>
          <cell r="B8" t="str">
            <v>     机关服务</v>
          </cell>
          <cell r="C8" t="str">
            <v/>
          </cell>
          <cell r="D8">
            <v>0</v>
          </cell>
          <cell r="E8">
            <v>18</v>
          </cell>
          <cell r="F8">
            <v>0</v>
          </cell>
        </row>
        <row r="9">
          <cell r="A9">
            <v>2010104</v>
          </cell>
          <cell r="B9" t="str">
            <v>     人大会议</v>
          </cell>
          <cell r="C9" t="str">
            <v/>
          </cell>
          <cell r="D9">
            <v>0</v>
          </cell>
          <cell r="E9">
            <v>0</v>
          </cell>
          <cell r="F9">
            <v>50</v>
          </cell>
        </row>
        <row r="10">
          <cell r="A10">
            <v>2010105</v>
          </cell>
          <cell r="B10" t="str">
            <v>     人大立法</v>
          </cell>
          <cell r="C10" t="str">
            <v/>
          </cell>
          <cell r="D10">
            <v>0</v>
          </cell>
          <cell r="E10">
            <v>0</v>
          </cell>
          <cell r="F10">
            <v>0</v>
          </cell>
        </row>
        <row r="11">
          <cell r="A11">
            <v>2010106</v>
          </cell>
          <cell r="B11" t="str">
            <v>     人大监督</v>
          </cell>
          <cell r="C11" t="str">
            <v/>
          </cell>
          <cell r="D11">
            <v>0</v>
          </cell>
          <cell r="E11">
            <v>0</v>
          </cell>
          <cell r="F11">
            <v>0</v>
          </cell>
        </row>
        <row r="12">
          <cell r="A12">
            <v>2010107</v>
          </cell>
          <cell r="B12" t="str">
            <v>     人大代表履职能力提升</v>
          </cell>
          <cell r="C12" t="str">
            <v/>
          </cell>
          <cell r="D12">
            <v>0</v>
          </cell>
          <cell r="E12">
            <v>0</v>
          </cell>
          <cell r="F12">
            <v>0</v>
          </cell>
        </row>
        <row r="13">
          <cell r="A13">
            <v>2010108</v>
          </cell>
          <cell r="B13" t="str">
            <v>     代表工作</v>
          </cell>
          <cell r="C13" t="str">
            <v/>
          </cell>
          <cell r="D13">
            <v>0</v>
          </cell>
          <cell r="E13">
            <v>9</v>
          </cell>
          <cell r="F13">
            <v>83</v>
          </cell>
        </row>
        <row r="14">
          <cell r="A14">
            <v>2010109</v>
          </cell>
          <cell r="B14" t="str">
            <v>     人大信访工作</v>
          </cell>
          <cell r="C14" t="str">
            <v/>
          </cell>
          <cell r="D14">
            <v>0</v>
          </cell>
          <cell r="E14">
            <v>0</v>
          </cell>
          <cell r="F14">
            <v>0</v>
          </cell>
        </row>
        <row r="15">
          <cell r="A15">
            <v>2010150</v>
          </cell>
          <cell r="B15" t="str">
            <v>     事业运行</v>
          </cell>
          <cell r="C15" t="str">
            <v/>
          </cell>
          <cell r="D15">
            <v>0</v>
          </cell>
          <cell r="E15">
            <v>0</v>
          </cell>
          <cell r="F15">
            <v>0</v>
          </cell>
        </row>
        <row r="16">
          <cell r="A16">
            <v>2010199</v>
          </cell>
          <cell r="B16" t="str">
            <v>     其他人大事务支出</v>
          </cell>
          <cell r="C16" t="str">
            <v/>
          </cell>
          <cell r="D16">
            <v>144</v>
          </cell>
          <cell r="E16">
            <v>179</v>
          </cell>
          <cell r="F16">
            <v>50</v>
          </cell>
        </row>
        <row r="17">
          <cell r="A17">
            <v>20102</v>
          </cell>
          <cell r="B17" t="str">
            <v>   政协事务</v>
          </cell>
          <cell r="C17">
            <v>0</v>
          </cell>
          <cell r="D17">
            <v>745</v>
          </cell>
          <cell r="E17">
            <v>905</v>
          </cell>
          <cell r="F17">
            <v>788.8</v>
          </cell>
        </row>
        <row r="18">
          <cell r="A18">
            <v>2010201</v>
          </cell>
          <cell r="B18" t="str">
            <v>     行政运行</v>
          </cell>
          <cell r="C18" t="str">
            <v/>
          </cell>
          <cell r="D18">
            <v>604</v>
          </cell>
          <cell r="E18">
            <v>768</v>
          </cell>
          <cell r="F18">
            <v>655.8</v>
          </cell>
        </row>
        <row r="19">
          <cell r="A19">
            <v>2010202</v>
          </cell>
          <cell r="B19" t="str">
            <v>     一般行政管理事务</v>
          </cell>
          <cell r="C19" t="str">
            <v/>
          </cell>
          <cell r="D19">
            <v>0</v>
          </cell>
          <cell r="E19">
            <v>39</v>
          </cell>
          <cell r="F19">
            <v>83</v>
          </cell>
        </row>
        <row r="20">
          <cell r="A20">
            <v>2010203</v>
          </cell>
          <cell r="B20" t="str">
            <v>     机关服务</v>
          </cell>
          <cell r="C20" t="str">
            <v/>
          </cell>
          <cell r="D20">
            <v>0</v>
          </cell>
          <cell r="E20">
            <v>0</v>
          </cell>
          <cell r="F20">
            <v>0</v>
          </cell>
        </row>
        <row r="21">
          <cell r="A21">
            <v>2010204</v>
          </cell>
          <cell r="B21" t="str">
            <v>     政协会议</v>
          </cell>
          <cell r="C21" t="str">
            <v/>
          </cell>
          <cell r="D21">
            <v>0</v>
          </cell>
          <cell r="E21">
            <v>0</v>
          </cell>
          <cell r="F21">
            <v>50</v>
          </cell>
        </row>
        <row r="22">
          <cell r="A22">
            <v>2010205</v>
          </cell>
          <cell r="B22" t="str">
            <v>     委员视察</v>
          </cell>
          <cell r="C22" t="str">
            <v/>
          </cell>
          <cell r="D22">
            <v>0</v>
          </cell>
          <cell r="E22">
            <v>0</v>
          </cell>
          <cell r="F22">
            <v>0</v>
          </cell>
        </row>
        <row r="23">
          <cell r="A23">
            <v>2010206</v>
          </cell>
          <cell r="B23" t="str">
            <v>     参政议政</v>
          </cell>
          <cell r="C23" t="str">
            <v/>
          </cell>
          <cell r="D23">
            <v>0</v>
          </cell>
          <cell r="E23">
            <v>0</v>
          </cell>
          <cell r="F23">
            <v>0</v>
          </cell>
        </row>
        <row r="24">
          <cell r="A24">
            <v>2010250</v>
          </cell>
          <cell r="B24" t="str">
            <v>     事业运行</v>
          </cell>
          <cell r="C24" t="str">
            <v/>
          </cell>
          <cell r="D24">
            <v>0</v>
          </cell>
          <cell r="E24">
            <v>0</v>
          </cell>
          <cell r="F24">
            <v>0</v>
          </cell>
        </row>
        <row r="25">
          <cell r="A25">
            <v>2010299</v>
          </cell>
          <cell r="B25" t="str">
            <v>     其他政协事务支出</v>
          </cell>
          <cell r="C25" t="str">
            <v/>
          </cell>
          <cell r="D25">
            <v>141</v>
          </cell>
          <cell r="E25">
            <v>98</v>
          </cell>
          <cell r="F25">
            <v>0</v>
          </cell>
        </row>
        <row r="26">
          <cell r="A26">
            <v>20103</v>
          </cell>
          <cell r="B26" t="str">
            <v>   政府办公厅（室）及相关机构事务</v>
          </cell>
          <cell r="C26">
            <v>0</v>
          </cell>
          <cell r="D26">
            <v>13064</v>
          </cell>
          <cell r="E26">
            <v>10608</v>
          </cell>
          <cell r="F26">
            <v>10713.76</v>
          </cell>
        </row>
        <row r="27">
          <cell r="A27">
            <v>2010301</v>
          </cell>
          <cell r="B27" t="str">
            <v>     行政运行</v>
          </cell>
          <cell r="C27" t="str">
            <v/>
          </cell>
          <cell r="D27">
            <v>12464</v>
          </cell>
          <cell r="E27">
            <v>10216</v>
          </cell>
          <cell r="F27">
            <v>10463.76</v>
          </cell>
        </row>
        <row r="28">
          <cell r="A28">
            <v>2010302</v>
          </cell>
          <cell r="B28" t="str">
            <v>     一般行政管理事务</v>
          </cell>
          <cell r="C28" t="str">
            <v/>
          </cell>
          <cell r="D28">
            <v>0</v>
          </cell>
          <cell r="E28">
            <v>0</v>
          </cell>
          <cell r="F28">
            <v>0</v>
          </cell>
        </row>
        <row r="29">
          <cell r="A29">
            <v>2010303</v>
          </cell>
          <cell r="B29" t="str">
            <v>     机关服务</v>
          </cell>
          <cell r="C29" t="str">
            <v/>
          </cell>
          <cell r="D29">
            <v>0</v>
          </cell>
          <cell r="E29">
            <v>0</v>
          </cell>
          <cell r="F29">
            <v>0</v>
          </cell>
        </row>
        <row r="30">
          <cell r="A30">
            <v>2010304</v>
          </cell>
          <cell r="B30" t="str">
            <v>     专项服务</v>
          </cell>
          <cell r="C30" t="str">
            <v/>
          </cell>
          <cell r="D30">
            <v>0</v>
          </cell>
          <cell r="E30">
            <v>0</v>
          </cell>
          <cell r="F30">
            <v>0</v>
          </cell>
        </row>
        <row r="31">
          <cell r="A31">
            <v>2010305</v>
          </cell>
          <cell r="B31" t="str">
            <v>     专项业务及机关事务管理</v>
          </cell>
          <cell r="C31" t="str">
            <v/>
          </cell>
          <cell r="D31">
            <v>0</v>
          </cell>
          <cell r="E31">
            <v>0</v>
          </cell>
          <cell r="F31">
            <v>0</v>
          </cell>
        </row>
        <row r="32">
          <cell r="A32">
            <v>2010306</v>
          </cell>
          <cell r="B32" t="str">
            <v>     政务公开审批</v>
          </cell>
          <cell r="C32" t="str">
            <v/>
          </cell>
          <cell r="D32">
            <v>0</v>
          </cell>
          <cell r="E32">
            <v>0</v>
          </cell>
          <cell r="F32">
            <v>0</v>
          </cell>
        </row>
        <row r="33">
          <cell r="A33">
            <v>2010308</v>
          </cell>
          <cell r="B33" t="str">
            <v>     信访事务</v>
          </cell>
          <cell r="C33" t="str">
            <v/>
          </cell>
          <cell r="D33">
            <v>0</v>
          </cell>
          <cell r="E33">
            <v>12</v>
          </cell>
          <cell r="F33">
            <v>50</v>
          </cell>
        </row>
        <row r="34">
          <cell r="A34">
            <v>2010309</v>
          </cell>
          <cell r="B34" t="str">
            <v>     参事事务</v>
          </cell>
          <cell r="C34" t="str">
            <v/>
          </cell>
          <cell r="D34">
            <v>0</v>
          </cell>
          <cell r="E34">
            <v>0</v>
          </cell>
          <cell r="F34">
            <v>0</v>
          </cell>
        </row>
        <row r="35">
          <cell r="A35">
            <v>2010350</v>
          </cell>
          <cell r="B35" t="str">
            <v>     事业运行</v>
          </cell>
          <cell r="C35" t="str">
            <v/>
          </cell>
          <cell r="D35">
            <v>0</v>
          </cell>
          <cell r="E35">
            <v>0</v>
          </cell>
          <cell r="F35">
            <v>0</v>
          </cell>
        </row>
        <row r="36">
          <cell r="A36">
            <v>2010399</v>
          </cell>
          <cell r="B36" t="str">
            <v>     其他政府办公厅（室）及相关机构事务支出</v>
          </cell>
          <cell r="C36" t="str">
            <v/>
          </cell>
          <cell r="D36">
            <v>600</v>
          </cell>
          <cell r="E36">
            <v>380</v>
          </cell>
          <cell r="F36">
            <v>200</v>
          </cell>
        </row>
        <row r="37">
          <cell r="A37">
            <v>20104</v>
          </cell>
          <cell r="B37" t="str">
            <v>   发展与改革事务</v>
          </cell>
          <cell r="C37">
            <v>0</v>
          </cell>
          <cell r="D37">
            <v>736</v>
          </cell>
          <cell r="E37">
            <v>1095</v>
          </cell>
          <cell r="F37">
            <v>1193.84</v>
          </cell>
        </row>
        <row r="38">
          <cell r="A38">
            <v>2010401</v>
          </cell>
          <cell r="B38" t="str">
            <v>     行政运行</v>
          </cell>
          <cell r="C38" t="str">
            <v/>
          </cell>
          <cell r="D38">
            <v>644</v>
          </cell>
          <cell r="E38">
            <v>761</v>
          </cell>
          <cell r="F38">
            <v>590.9</v>
          </cell>
        </row>
        <row r="39">
          <cell r="A39">
            <v>2010402</v>
          </cell>
          <cell r="B39" t="str">
            <v>     一般行政管理事务</v>
          </cell>
          <cell r="C39" t="str">
            <v/>
          </cell>
          <cell r="D39">
            <v>0</v>
          </cell>
          <cell r="E39">
            <v>0</v>
          </cell>
          <cell r="F39">
            <v>0</v>
          </cell>
        </row>
        <row r="40">
          <cell r="A40">
            <v>2010403</v>
          </cell>
          <cell r="B40" t="str">
            <v>     机关服务</v>
          </cell>
          <cell r="C40" t="str">
            <v/>
          </cell>
          <cell r="D40">
            <v>0</v>
          </cell>
          <cell r="E40">
            <v>0</v>
          </cell>
          <cell r="F40">
            <v>0</v>
          </cell>
        </row>
        <row r="41">
          <cell r="A41">
            <v>2010404</v>
          </cell>
          <cell r="B41" t="str">
            <v>     战略规划与实施</v>
          </cell>
          <cell r="C41" t="str">
            <v/>
          </cell>
          <cell r="D41">
            <v>0</v>
          </cell>
          <cell r="E41">
            <v>0</v>
          </cell>
          <cell r="F41">
            <v>0</v>
          </cell>
        </row>
        <row r="42">
          <cell r="A42">
            <v>2010405</v>
          </cell>
          <cell r="B42" t="str">
            <v>     日常经济运行调节</v>
          </cell>
          <cell r="C42" t="str">
            <v/>
          </cell>
          <cell r="D42">
            <v>0</v>
          </cell>
          <cell r="E42">
            <v>0</v>
          </cell>
          <cell r="F42">
            <v>0</v>
          </cell>
        </row>
        <row r="43">
          <cell r="A43">
            <v>2010406</v>
          </cell>
          <cell r="B43" t="str">
            <v>     社会事业发展规划</v>
          </cell>
          <cell r="C43" t="str">
            <v/>
          </cell>
          <cell r="D43">
            <v>0</v>
          </cell>
          <cell r="E43">
            <v>0</v>
          </cell>
          <cell r="F43">
            <v>0</v>
          </cell>
        </row>
        <row r="44">
          <cell r="A44">
            <v>2010407</v>
          </cell>
          <cell r="B44" t="str">
            <v>     经济体制改革研究</v>
          </cell>
          <cell r="C44" t="str">
            <v/>
          </cell>
          <cell r="D44">
            <v>0</v>
          </cell>
          <cell r="E44">
            <v>0</v>
          </cell>
          <cell r="F44">
            <v>0</v>
          </cell>
        </row>
        <row r="45">
          <cell r="A45">
            <v>2010408</v>
          </cell>
          <cell r="B45" t="str">
            <v>     物价管理</v>
          </cell>
          <cell r="C45" t="str">
            <v/>
          </cell>
          <cell r="D45">
            <v>0</v>
          </cell>
          <cell r="E45">
            <v>0</v>
          </cell>
          <cell r="F45">
            <v>0</v>
          </cell>
        </row>
        <row r="46">
          <cell r="A46">
            <v>2010450</v>
          </cell>
          <cell r="B46" t="str">
            <v>     事业运行</v>
          </cell>
          <cell r="C46" t="str">
            <v/>
          </cell>
          <cell r="D46">
            <v>0</v>
          </cell>
          <cell r="E46">
            <v>0</v>
          </cell>
          <cell r="F46">
            <v>0</v>
          </cell>
        </row>
        <row r="47">
          <cell r="A47">
            <v>2010499</v>
          </cell>
          <cell r="B47" t="str">
            <v>     其他发展与改革事务支出</v>
          </cell>
          <cell r="C47" t="str">
            <v/>
          </cell>
          <cell r="D47">
            <v>92</v>
          </cell>
          <cell r="E47">
            <v>334</v>
          </cell>
          <cell r="F47">
            <v>602.94</v>
          </cell>
        </row>
        <row r="48">
          <cell r="A48">
            <v>20105</v>
          </cell>
          <cell r="B48" t="str">
            <v>   统计信息事务</v>
          </cell>
          <cell r="C48">
            <v>0</v>
          </cell>
          <cell r="D48">
            <v>438</v>
          </cell>
          <cell r="E48">
            <v>387</v>
          </cell>
          <cell r="F48">
            <v>472.18</v>
          </cell>
        </row>
        <row r="49">
          <cell r="A49">
            <v>2010501</v>
          </cell>
          <cell r="B49" t="str">
            <v>     行政运行</v>
          </cell>
          <cell r="C49" t="str">
            <v/>
          </cell>
          <cell r="D49">
            <v>338</v>
          </cell>
          <cell r="E49">
            <v>337</v>
          </cell>
          <cell r="F49">
            <v>272.18</v>
          </cell>
        </row>
        <row r="50">
          <cell r="A50">
            <v>2010502</v>
          </cell>
          <cell r="B50" t="str">
            <v>     一般行政管理事务</v>
          </cell>
          <cell r="C50" t="str">
            <v/>
          </cell>
          <cell r="D50">
            <v>0</v>
          </cell>
          <cell r="E50">
            <v>0</v>
          </cell>
          <cell r="F50">
            <v>0</v>
          </cell>
        </row>
        <row r="51">
          <cell r="A51">
            <v>2010503</v>
          </cell>
          <cell r="B51" t="str">
            <v>     机关服务</v>
          </cell>
          <cell r="C51" t="str">
            <v/>
          </cell>
          <cell r="D51">
            <v>0</v>
          </cell>
          <cell r="E51">
            <v>0</v>
          </cell>
          <cell r="F51">
            <v>0</v>
          </cell>
        </row>
        <row r="52">
          <cell r="A52">
            <v>2010504</v>
          </cell>
          <cell r="B52" t="str">
            <v>     信息事务</v>
          </cell>
          <cell r="C52" t="str">
            <v/>
          </cell>
          <cell r="D52">
            <v>0</v>
          </cell>
          <cell r="E52">
            <v>0</v>
          </cell>
          <cell r="F52">
            <v>0</v>
          </cell>
        </row>
        <row r="53">
          <cell r="A53">
            <v>2010505</v>
          </cell>
          <cell r="B53" t="str">
            <v>     专项统计业务</v>
          </cell>
          <cell r="C53" t="str">
            <v/>
          </cell>
          <cell r="D53">
            <v>0</v>
          </cell>
          <cell r="E53">
            <v>50</v>
          </cell>
          <cell r="F53">
            <v>100</v>
          </cell>
        </row>
        <row r="54">
          <cell r="A54">
            <v>2010506</v>
          </cell>
          <cell r="B54" t="str">
            <v>     统计管理</v>
          </cell>
          <cell r="C54" t="str">
            <v/>
          </cell>
          <cell r="D54">
            <v>0</v>
          </cell>
          <cell r="E54">
            <v>0</v>
          </cell>
          <cell r="F54">
            <v>0</v>
          </cell>
        </row>
        <row r="55">
          <cell r="A55">
            <v>2010507</v>
          </cell>
          <cell r="B55" t="str">
            <v>     专项普查活动</v>
          </cell>
          <cell r="C55" t="str">
            <v/>
          </cell>
          <cell r="D55">
            <v>0</v>
          </cell>
          <cell r="E55">
            <v>0</v>
          </cell>
          <cell r="F55">
            <v>100</v>
          </cell>
        </row>
        <row r="56">
          <cell r="A56">
            <v>2010508</v>
          </cell>
          <cell r="B56" t="str">
            <v>     统计抽样调查</v>
          </cell>
          <cell r="C56" t="str">
            <v/>
          </cell>
          <cell r="D56">
            <v>0</v>
          </cell>
          <cell r="E56">
            <v>0</v>
          </cell>
          <cell r="F56">
            <v>0</v>
          </cell>
        </row>
        <row r="57">
          <cell r="A57">
            <v>2010550</v>
          </cell>
          <cell r="B57" t="str">
            <v>     事业运行</v>
          </cell>
          <cell r="C57" t="str">
            <v/>
          </cell>
          <cell r="D57">
            <v>0</v>
          </cell>
          <cell r="E57">
            <v>0</v>
          </cell>
          <cell r="F57">
            <v>0</v>
          </cell>
        </row>
        <row r="58">
          <cell r="A58">
            <v>2010599</v>
          </cell>
          <cell r="B58" t="str">
            <v>     其他统计信息事务支出</v>
          </cell>
          <cell r="C58" t="str">
            <v/>
          </cell>
          <cell r="D58">
            <v>100</v>
          </cell>
          <cell r="E58">
            <v>0</v>
          </cell>
          <cell r="F58">
            <v>0</v>
          </cell>
        </row>
        <row r="59">
          <cell r="A59">
            <v>20106</v>
          </cell>
          <cell r="B59" t="str">
            <v>   财政事务</v>
          </cell>
          <cell r="C59">
            <v>0</v>
          </cell>
          <cell r="D59">
            <v>1907</v>
          </cell>
          <cell r="E59">
            <v>2166</v>
          </cell>
          <cell r="F59">
            <v>1626.12</v>
          </cell>
        </row>
        <row r="60">
          <cell r="A60">
            <v>2010601</v>
          </cell>
          <cell r="B60" t="str">
            <v>     行政运行</v>
          </cell>
          <cell r="C60" t="str">
            <v/>
          </cell>
          <cell r="D60">
            <v>1807</v>
          </cell>
          <cell r="E60">
            <v>1744</v>
          </cell>
          <cell r="F60">
            <v>1426.12</v>
          </cell>
        </row>
        <row r="61">
          <cell r="A61">
            <v>2010602</v>
          </cell>
          <cell r="B61" t="str">
            <v>     一般行政管理事务</v>
          </cell>
          <cell r="C61" t="str">
            <v/>
          </cell>
          <cell r="D61">
            <v>0</v>
          </cell>
          <cell r="E61">
            <v>45</v>
          </cell>
          <cell r="F61">
            <v>0</v>
          </cell>
        </row>
        <row r="62">
          <cell r="A62">
            <v>2010603</v>
          </cell>
          <cell r="B62" t="str">
            <v>     机关服务</v>
          </cell>
          <cell r="C62" t="str">
            <v/>
          </cell>
          <cell r="D62">
            <v>0</v>
          </cell>
          <cell r="E62">
            <v>0</v>
          </cell>
          <cell r="F62">
            <v>0</v>
          </cell>
        </row>
        <row r="63">
          <cell r="A63">
            <v>2010604</v>
          </cell>
          <cell r="B63" t="str">
            <v>     预算改革业务</v>
          </cell>
          <cell r="C63" t="str">
            <v/>
          </cell>
          <cell r="D63">
            <v>0</v>
          </cell>
          <cell r="E63">
            <v>0</v>
          </cell>
          <cell r="F63">
            <v>0</v>
          </cell>
        </row>
        <row r="64">
          <cell r="A64">
            <v>2010605</v>
          </cell>
          <cell r="B64" t="str">
            <v>     财政国库业务</v>
          </cell>
          <cell r="C64" t="str">
            <v/>
          </cell>
          <cell r="D64">
            <v>0</v>
          </cell>
          <cell r="E64">
            <v>0</v>
          </cell>
          <cell r="F64">
            <v>0</v>
          </cell>
        </row>
        <row r="65">
          <cell r="A65">
            <v>2010606</v>
          </cell>
          <cell r="B65" t="str">
            <v>     财政监察</v>
          </cell>
          <cell r="C65" t="str">
            <v/>
          </cell>
          <cell r="D65">
            <v>0</v>
          </cell>
          <cell r="E65">
            <v>0</v>
          </cell>
          <cell r="F65">
            <v>0</v>
          </cell>
        </row>
        <row r="66">
          <cell r="A66">
            <v>2010607</v>
          </cell>
          <cell r="B66" t="str">
            <v>     信息化建设</v>
          </cell>
          <cell r="C66" t="str">
            <v/>
          </cell>
          <cell r="D66">
            <v>100</v>
          </cell>
          <cell r="E66">
            <v>68</v>
          </cell>
          <cell r="F66">
            <v>100</v>
          </cell>
        </row>
        <row r="67">
          <cell r="A67">
            <v>2010608</v>
          </cell>
          <cell r="B67" t="str">
            <v>     财政委托业务支出</v>
          </cell>
          <cell r="C67" t="str">
            <v/>
          </cell>
          <cell r="D67">
            <v>0</v>
          </cell>
          <cell r="E67">
            <v>0</v>
          </cell>
          <cell r="F67">
            <v>0</v>
          </cell>
        </row>
        <row r="68">
          <cell r="A68">
            <v>2010650</v>
          </cell>
          <cell r="B68" t="str">
            <v>     事业运行</v>
          </cell>
          <cell r="C68" t="str">
            <v/>
          </cell>
          <cell r="D68">
            <v>0</v>
          </cell>
          <cell r="E68">
            <v>0</v>
          </cell>
          <cell r="F68">
            <v>0</v>
          </cell>
        </row>
        <row r="69">
          <cell r="A69">
            <v>2010699</v>
          </cell>
          <cell r="B69" t="str">
            <v>     其他财政事务支出</v>
          </cell>
          <cell r="C69" t="str">
            <v/>
          </cell>
          <cell r="D69">
            <v>0</v>
          </cell>
          <cell r="E69">
            <v>309</v>
          </cell>
          <cell r="F69">
            <v>100</v>
          </cell>
        </row>
        <row r="70">
          <cell r="A70">
            <v>20107</v>
          </cell>
          <cell r="B70" t="str">
            <v>   税收事务</v>
          </cell>
          <cell r="C70">
            <v>0</v>
          </cell>
          <cell r="D70">
            <v>0</v>
          </cell>
          <cell r="E70">
            <v>0</v>
          </cell>
          <cell r="F70">
            <v>0</v>
          </cell>
        </row>
        <row r="71">
          <cell r="A71">
            <v>2010701</v>
          </cell>
          <cell r="B71" t="str">
            <v>     行政运行</v>
          </cell>
          <cell r="C71" t="str">
            <v/>
          </cell>
          <cell r="D71">
            <v>0</v>
          </cell>
          <cell r="E71">
            <v>0</v>
          </cell>
          <cell r="F71">
            <v>0</v>
          </cell>
        </row>
        <row r="72">
          <cell r="A72">
            <v>2010702</v>
          </cell>
          <cell r="B72" t="str">
            <v>     一般行政管理事务</v>
          </cell>
          <cell r="C72" t="str">
            <v/>
          </cell>
          <cell r="D72">
            <v>0</v>
          </cell>
          <cell r="E72">
            <v>0</v>
          </cell>
          <cell r="F72">
            <v>0</v>
          </cell>
        </row>
        <row r="73">
          <cell r="A73">
            <v>2010703</v>
          </cell>
          <cell r="B73" t="str">
            <v>     机关服务</v>
          </cell>
          <cell r="C73" t="str">
            <v/>
          </cell>
          <cell r="D73">
            <v>0</v>
          </cell>
          <cell r="E73">
            <v>0</v>
          </cell>
          <cell r="F73">
            <v>0</v>
          </cell>
        </row>
        <row r="74">
          <cell r="A74">
            <v>2010709</v>
          </cell>
          <cell r="B74" t="str">
            <v>     信息化建设</v>
          </cell>
          <cell r="C74" t="str">
            <v/>
          </cell>
          <cell r="D74">
            <v>0</v>
          </cell>
          <cell r="E74">
            <v>0</v>
          </cell>
          <cell r="F74">
            <v>0</v>
          </cell>
        </row>
        <row r="75">
          <cell r="A75">
            <v>2010710</v>
          </cell>
          <cell r="B75" t="str">
            <v>     税收业务</v>
          </cell>
          <cell r="C75">
            <v>0</v>
          </cell>
          <cell r="D75">
            <v>0</v>
          </cell>
          <cell r="E75">
            <v>0</v>
          </cell>
          <cell r="F75">
            <v>0</v>
          </cell>
        </row>
        <row r="76">
          <cell r="A76">
            <v>2010750</v>
          </cell>
          <cell r="B76" t="str">
            <v>     事业运行</v>
          </cell>
          <cell r="C76" t="str">
            <v/>
          </cell>
          <cell r="D76">
            <v>0</v>
          </cell>
          <cell r="E76">
            <v>0</v>
          </cell>
          <cell r="F76">
            <v>0</v>
          </cell>
        </row>
        <row r="77">
          <cell r="A77">
            <v>2010799</v>
          </cell>
          <cell r="B77" t="str">
            <v>     其他税收事务支出</v>
          </cell>
          <cell r="C77" t="str">
            <v/>
          </cell>
          <cell r="D77">
            <v>0</v>
          </cell>
          <cell r="E77">
            <v>0</v>
          </cell>
          <cell r="F77">
            <v>0</v>
          </cell>
        </row>
        <row r="78">
          <cell r="A78">
            <v>20108</v>
          </cell>
          <cell r="B78" t="str">
            <v>   审计事务</v>
          </cell>
          <cell r="C78">
            <v>0</v>
          </cell>
          <cell r="D78">
            <v>0</v>
          </cell>
          <cell r="E78">
            <v>0</v>
          </cell>
          <cell r="F78">
            <v>0</v>
          </cell>
        </row>
        <row r="79">
          <cell r="A79">
            <v>2010801</v>
          </cell>
          <cell r="B79" t="str">
            <v>     行政运行</v>
          </cell>
          <cell r="C79" t="str">
            <v/>
          </cell>
          <cell r="D79">
            <v>0</v>
          </cell>
          <cell r="E79">
            <v>0</v>
          </cell>
          <cell r="F79">
            <v>0</v>
          </cell>
        </row>
        <row r="80">
          <cell r="A80">
            <v>2010802</v>
          </cell>
          <cell r="B80" t="str">
            <v>     一般行政管理事务</v>
          </cell>
          <cell r="C80" t="str">
            <v/>
          </cell>
          <cell r="D80">
            <v>0</v>
          </cell>
          <cell r="E80">
            <v>0</v>
          </cell>
          <cell r="F80">
            <v>0</v>
          </cell>
        </row>
        <row r="81">
          <cell r="A81">
            <v>2010803</v>
          </cell>
          <cell r="B81" t="str">
            <v>     机关服务</v>
          </cell>
          <cell r="C81" t="str">
            <v/>
          </cell>
          <cell r="D81">
            <v>0</v>
          </cell>
          <cell r="E81">
            <v>0</v>
          </cell>
          <cell r="F81">
            <v>0</v>
          </cell>
        </row>
        <row r="82">
          <cell r="A82">
            <v>2010804</v>
          </cell>
          <cell r="B82" t="str">
            <v>     审计业务</v>
          </cell>
          <cell r="C82" t="str">
            <v/>
          </cell>
          <cell r="D82">
            <v>0</v>
          </cell>
          <cell r="E82">
            <v>0</v>
          </cell>
          <cell r="F82">
            <v>0</v>
          </cell>
        </row>
        <row r="83">
          <cell r="A83">
            <v>2010805</v>
          </cell>
          <cell r="B83" t="str">
            <v>     审计管理</v>
          </cell>
          <cell r="C83" t="str">
            <v/>
          </cell>
          <cell r="D83">
            <v>0</v>
          </cell>
          <cell r="E83">
            <v>0</v>
          </cell>
          <cell r="F83">
            <v>0</v>
          </cell>
        </row>
        <row r="84">
          <cell r="A84">
            <v>2010806</v>
          </cell>
          <cell r="B84" t="str">
            <v>     信息化建设</v>
          </cell>
          <cell r="C84" t="str">
            <v/>
          </cell>
          <cell r="D84">
            <v>0</v>
          </cell>
          <cell r="E84">
            <v>0</v>
          </cell>
          <cell r="F84">
            <v>0</v>
          </cell>
        </row>
        <row r="85">
          <cell r="A85">
            <v>2010850</v>
          </cell>
          <cell r="B85" t="str">
            <v>     事业运行</v>
          </cell>
          <cell r="C85" t="str">
            <v/>
          </cell>
          <cell r="D85">
            <v>0</v>
          </cell>
          <cell r="E85">
            <v>0</v>
          </cell>
          <cell r="F85">
            <v>0</v>
          </cell>
        </row>
        <row r="86">
          <cell r="A86">
            <v>2010899</v>
          </cell>
          <cell r="B86" t="str">
            <v>     其他审计事务支出</v>
          </cell>
          <cell r="C86" t="str">
            <v/>
          </cell>
          <cell r="D86">
            <v>0</v>
          </cell>
          <cell r="E86">
            <v>0</v>
          </cell>
          <cell r="F86">
            <v>0</v>
          </cell>
        </row>
        <row r="87">
          <cell r="A87">
            <v>20109</v>
          </cell>
          <cell r="B87" t="str">
            <v>   海关事务</v>
          </cell>
          <cell r="C87">
            <v>0</v>
          </cell>
          <cell r="D87">
            <v>0</v>
          </cell>
          <cell r="E87">
            <v>0</v>
          </cell>
          <cell r="F87">
            <v>0</v>
          </cell>
        </row>
        <row r="88">
          <cell r="A88">
            <v>2010901</v>
          </cell>
          <cell r="B88" t="str">
            <v>     行政运行</v>
          </cell>
          <cell r="C88" t="str">
            <v/>
          </cell>
          <cell r="D88">
            <v>0</v>
          </cell>
          <cell r="E88">
            <v>0</v>
          </cell>
          <cell r="F88">
            <v>0</v>
          </cell>
        </row>
        <row r="89">
          <cell r="A89">
            <v>2010902</v>
          </cell>
          <cell r="B89" t="str">
            <v>     一般行政管理事务</v>
          </cell>
          <cell r="C89" t="str">
            <v/>
          </cell>
          <cell r="D89">
            <v>0</v>
          </cell>
          <cell r="E89">
            <v>0</v>
          </cell>
          <cell r="F89">
            <v>0</v>
          </cell>
        </row>
        <row r="90">
          <cell r="A90">
            <v>2010903</v>
          </cell>
          <cell r="B90" t="str">
            <v>     机关服务</v>
          </cell>
          <cell r="C90" t="str">
            <v/>
          </cell>
          <cell r="D90">
            <v>0</v>
          </cell>
          <cell r="E90">
            <v>0</v>
          </cell>
          <cell r="F90">
            <v>0</v>
          </cell>
        </row>
        <row r="91">
          <cell r="A91">
            <v>2010905</v>
          </cell>
          <cell r="B91" t="str">
            <v>     缉私办案</v>
          </cell>
          <cell r="C91" t="str">
            <v/>
          </cell>
          <cell r="D91">
            <v>0</v>
          </cell>
          <cell r="E91">
            <v>0</v>
          </cell>
          <cell r="F91">
            <v>0</v>
          </cell>
        </row>
        <row r="92">
          <cell r="A92">
            <v>2010907</v>
          </cell>
          <cell r="B92" t="str">
            <v>     口岸管理</v>
          </cell>
          <cell r="C92" t="str">
            <v/>
          </cell>
          <cell r="D92">
            <v>0</v>
          </cell>
          <cell r="E92">
            <v>0</v>
          </cell>
          <cell r="F92">
            <v>0</v>
          </cell>
        </row>
        <row r="93">
          <cell r="A93">
            <v>2010908</v>
          </cell>
          <cell r="B93" t="str">
            <v>     信息化建设</v>
          </cell>
          <cell r="C93" t="str">
            <v/>
          </cell>
          <cell r="D93">
            <v>0</v>
          </cell>
          <cell r="E93">
            <v>0</v>
          </cell>
          <cell r="F93">
            <v>0</v>
          </cell>
        </row>
        <row r="94">
          <cell r="A94">
            <v>2010909</v>
          </cell>
          <cell r="B94" t="str">
            <v>     海关关务</v>
          </cell>
          <cell r="C94" t="str">
            <v/>
          </cell>
          <cell r="D94">
            <v>0</v>
          </cell>
          <cell r="E94">
            <v>0</v>
          </cell>
          <cell r="F94">
            <v>0</v>
          </cell>
        </row>
        <row r="95">
          <cell r="A95">
            <v>2010910</v>
          </cell>
          <cell r="B95" t="str">
            <v>     关税征管</v>
          </cell>
          <cell r="C95" t="str">
            <v/>
          </cell>
          <cell r="D95">
            <v>0</v>
          </cell>
          <cell r="E95">
            <v>0</v>
          </cell>
          <cell r="F95">
            <v>0</v>
          </cell>
        </row>
        <row r="96">
          <cell r="A96">
            <v>2010911</v>
          </cell>
          <cell r="B96" t="str">
            <v>     海关监管</v>
          </cell>
          <cell r="C96" t="str">
            <v/>
          </cell>
          <cell r="D96">
            <v>0</v>
          </cell>
          <cell r="E96">
            <v>0</v>
          </cell>
          <cell r="F96">
            <v>0</v>
          </cell>
        </row>
        <row r="97">
          <cell r="A97">
            <v>2010912</v>
          </cell>
          <cell r="B97" t="str">
            <v>     检验检疫</v>
          </cell>
          <cell r="C97" t="str">
            <v/>
          </cell>
          <cell r="D97">
            <v>0</v>
          </cell>
          <cell r="E97">
            <v>0</v>
          </cell>
          <cell r="F97">
            <v>0</v>
          </cell>
        </row>
        <row r="98">
          <cell r="A98">
            <v>2010950</v>
          </cell>
          <cell r="B98" t="str">
            <v>     事业运行</v>
          </cell>
          <cell r="C98" t="str">
            <v/>
          </cell>
          <cell r="D98">
            <v>0</v>
          </cell>
          <cell r="E98">
            <v>0</v>
          </cell>
          <cell r="F98">
            <v>0</v>
          </cell>
        </row>
        <row r="99">
          <cell r="A99">
            <v>2010999</v>
          </cell>
          <cell r="B99" t="str">
            <v>     其他海关事务支出</v>
          </cell>
          <cell r="C99" t="str">
            <v/>
          </cell>
          <cell r="D99">
            <v>0</v>
          </cell>
          <cell r="E99">
            <v>0</v>
          </cell>
          <cell r="F99">
            <v>0</v>
          </cell>
        </row>
        <row r="100">
          <cell r="A100">
            <v>20111</v>
          </cell>
          <cell r="B100" t="str">
            <v>   纪检监察事务</v>
          </cell>
          <cell r="C100">
            <v>0</v>
          </cell>
          <cell r="D100">
            <v>1711</v>
          </cell>
          <cell r="E100">
            <v>1851</v>
          </cell>
          <cell r="F100">
            <v>2383.72</v>
          </cell>
        </row>
        <row r="101">
          <cell r="A101">
            <v>2011101</v>
          </cell>
          <cell r="B101" t="str">
            <v>     行政运行</v>
          </cell>
          <cell r="C101" t="str">
            <v/>
          </cell>
          <cell r="D101">
            <v>1611</v>
          </cell>
          <cell r="E101">
            <v>1832</v>
          </cell>
          <cell r="F101">
            <v>2313.72</v>
          </cell>
        </row>
        <row r="102">
          <cell r="A102">
            <v>2011102</v>
          </cell>
          <cell r="B102" t="str">
            <v>     一般行政管理事务</v>
          </cell>
          <cell r="C102" t="str">
            <v/>
          </cell>
          <cell r="D102">
            <v>0</v>
          </cell>
          <cell r="E102">
            <v>0</v>
          </cell>
          <cell r="F102">
            <v>0</v>
          </cell>
        </row>
        <row r="103">
          <cell r="A103">
            <v>2011103</v>
          </cell>
          <cell r="B103" t="str">
            <v>     机关服务</v>
          </cell>
          <cell r="C103" t="str">
            <v/>
          </cell>
          <cell r="D103">
            <v>0</v>
          </cell>
          <cell r="E103">
            <v>0</v>
          </cell>
          <cell r="F103">
            <v>0</v>
          </cell>
        </row>
        <row r="104">
          <cell r="A104">
            <v>2011104</v>
          </cell>
          <cell r="B104" t="str">
            <v>     大案要案查处</v>
          </cell>
          <cell r="C104" t="str">
            <v/>
          </cell>
          <cell r="D104">
            <v>0</v>
          </cell>
          <cell r="E104">
            <v>0</v>
          </cell>
          <cell r="F104">
            <v>0</v>
          </cell>
        </row>
        <row r="105">
          <cell r="A105">
            <v>2011105</v>
          </cell>
          <cell r="B105" t="str">
            <v>     派驻派出机构</v>
          </cell>
          <cell r="C105" t="str">
            <v/>
          </cell>
          <cell r="D105">
            <v>0</v>
          </cell>
          <cell r="E105">
            <v>0</v>
          </cell>
          <cell r="F105">
            <v>0</v>
          </cell>
        </row>
        <row r="106">
          <cell r="A106">
            <v>2011106</v>
          </cell>
          <cell r="B106" t="str">
            <v>     巡视工作</v>
          </cell>
          <cell r="C106" t="str">
            <v/>
          </cell>
          <cell r="D106">
            <v>0</v>
          </cell>
          <cell r="E106">
            <v>0</v>
          </cell>
          <cell r="F106">
            <v>70</v>
          </cell>
        </row>
        <row r="107">
          <cell r="A107">
            <v>2011150</v>
          </cell>
          <cell r="B107" t="str">
            <v>     事业运行</v>
          </cell>
          <cell r="C107" t="str">
            <v/>
          </cell>
          <cell r="D107">
            <v>0</v>
          </cell>
          <cell r="E107">
            <v>0</v>
          </cell>
          <cell r="F107">
            <v>0</v>
          </cell>
        </row>
        <row r="108">
          <cell r="A108">
            <v>2011199</v>
          </cell>
          <cell r="B108" t="str">
            <v>     其他纪检监察事务支出</v>
          </cell>
          <cell r="C108" t="str">
            <v/>
          </cell>
          <cell r="D108">
            <v>100</v>
          </cell>
          <cell r="E108">
            <v>19</v>
          </cell>
          <cell r="F108">
            <v>0</v>
          </cell>
        </row>
        <row r="109">
          <cell r="A109">
            <v>20113</v>
          </cell>
          <cell r="B109" t="str">
            <v>   商贸事务</v>
          </cell>
          <cell r="C109">
            <v>0</v>
          </cell>
          <cell r="D109">
            <v>580</v>
          </cell>
          <cell r="E109">
            <v>579</v>
          </cell>
          <cell r="F109">
            <v>908.13</v>
          </cell>
        </row>
        <row r="110">
          <cell r="A110">
            <v>2011301</v>
          </cell>
          <cell r="B110" t="str">
            <v>     行政运行</v>
          </cell>
          <cell r="C110" t="str">
            <v/>
          </cell>
          <cell r="D110">
            <v>440</v>
          </cell>
          <cell r="E110">
            <v>410</v>
          </cell>
          <cell r="F110">
            <v>326.73</v>
          </cell>
        </row>
        <row r="111">
          <cell r="A111">
            <v>2011302</v>
          </cell>
          <cell r="B111" t="str">
            <v>     一般行政管理事务</v>
          </cell>
          <cell r="C111" t="str">
            <v/>
          </cell>
          <cell r="D111">
            <v>0</v>
          </cell>
          <cell r="E111">
            <v>0</v>
          </cell>
          <cell r="F111">
            <v>0</v>
          </cell>
        </row>
        <row r="112">
          <cell r="A112">
            <v>2011303</v>
          </cell>
          <cell r="B112" t="str">
            <v>     机关服务</v>
          </cell>
          <cell r="C112" t="str">
            <v/>
          </cell>
          <cell r="D112">
            <v>0</v>
          </cell>
          <cell r="E112">
            <v>0</v>
          </cell>
          <cell r="F112">
            <v>0</v>
          </cell>
        </row>
        <row r="113">
          <cell r="A113">
            <v>2011304</v>
          </cell>
          <cell r="B113" t="str">
            <v>     对外贸易管理</v>
          </cell>
          <cell r="C113" t="str">
            <v/>
          </cell>
          <cell r="D113">
            <v>0</v>
          </cell>
          <cell r="E113">
            <v>0</v>
          </cell>
          <cell r="F113">
            <v>0</v>
          </cell>
        </row>
        <row r="114">
          <cell r="A114">
            <v>2011305</v>
          </cell>
          <cell r="B114" t="str">
            <v>     国际经济合作</v>
          </cell>
          <cell r="C114" t="str">
            <v/>
          </cell>
          <cell r="D114">
            <v>0</v>
          </cell>
          <cell r="E114">
            <v>0</v>
          </cell>
          <cell r="F114">
            <v>0</v>
          </cell>
        </row>
        <row r="115">
          <cell r="A115">
            <v>2011306</v>
          </cell>
          <cell r="B115" t="str">
            <v>     外资管理</v>
          </cell>
          <cell r="C115" t="str">
            <v/>
          </cell>
          <cell r="D115">
            <v>0</v>
          </cell>
          <cell r="E115">
            <v>0</v>
          </cell>
          <cell r="F115">
            <v>0</v>
          </cell>
        </row>
        <row r="116">
          <cell r="A116">
            <v>2011307</v>
          </cell>
          <cell r="B116" t="str">
            <v>     国内贸易管理</v>
          </cell>
          <cell r="C116" t="str">
            <v/>
          </cell>
          <cell r="D116">
            <v>0</v>
          </cell>
          <cell r="E116">
            <v>0</v>
          </cell>
          <cell r="F116">
            <v>0</v>
          </cell>
        </row>
        <row r="117">
          <cell r="A117">
            <v>2011308</v>
          </cell>
          <cell r="B117" t="str">
            <v>     招商引资</v>
          </cell>
          <cell r="C117" t="str">
            <v/>
          </cell>
          <cell r="D117">
            <v>0</v>
          </cell>
          <cell r="E117">
            <v>150</v>
          </cell>
          <cell r="F117">
            <v>150</v>
          </cell>
        </row>
        <row r="118">
          <cell r="A118">
            <v>2011350</v>
          </cell>
          <cell r="B118" t="str">
            <v>     事业运行</v>
          </cell>
          <cell r="C118" t="str">
            <v/>
          </cell>
          <cell r="D118">
            <v>0</v>
          </cell>
          <cell r="E118">
            <v>0</v>
          </cell>
          <cell r="F118">
            <v>0</v>
          </cell>
        </row>
        <row r="119">
          <cell r="A119">
            <v>2011399</v>
          </cell>
          <cell r="B119" t="str">
            <v>     其他商贸事务支出</v>
          </cell>
          <cell r="C119" t="str">
            <v/>
          </cell>
          <cell r="D119">
            <v>140</v>
          </cell>
          <cell r="E119">
            <v>19</v>
          </cell>
          <cell r="F119">
            <v>431.4</v>
          </cell>
        </row>
        <row r="120">
          <cell r="A120">
            <v>20114</v>
          </cell>
          <cell r="B120" t="str">
            <v>   知识产权事务</v>
          </cell>
          <cell r="C120">
            <v>0</v>
          </cell>
          <cell r="D120">
            <v>0</v>
          </cell>
          <cell r="E120">
            <v>0</v>
          </cell>
          <cell r="F120">
            <v>0</v>
          </cell>
        </row>
        <row r="121">
          <cell r="A121">
            <v>2011401</v>
          </cell>
          <cell r="B121" t="str">
            <v>     行政运行</v>
          </cell>
          <cell r="C121" t="str">
            <v/>
          </cell>
          <cell r="D121">
            <v>0</v>
          </cell>
          <cell r="E121">
            <v>0</v>
          </cell>
          <cell r="F121">
            <v>0</v>
          </cell>
        </row>
        <row r="122">
          <cell r="A122">
            <v>2011402</v>
          </cell>
          <cell r="B122" t="str">
            <v>     一般行政管理事务</v>
          </cell>
          <cell r="C122" t="str">
            <v/>
          </cell>
          <cell r="D122">
            <v>0</v>
          </cell>
          <cell r="E122">
            <v>0</v>
          </cell>
          <cell r="F122">
            <v>0</v>
          </cell>
        </row>
        <row r="123">
          <cell r="A123">
            <v>2011403</v>
          </cell>
          <cell r="B123" t="str">
            <v>     机关服务</v>
          </cell>
          <cell r="C123" t="str">
            <v/>
          </cell>
          <cell r="D123">
            <v>0</v>
          </cell>
          <cell r="E123">
            <v>0</v>
          </cell>
          <cell r="F123">
            <v>0</v>
          </cell>
        </row>
        <row r="124">
          <cell r="A124">
            <v>2011404</v>
          </cell>
          <cell r="B124" t="str">
            <v>     专利审批</v>
          </cell>
          <cell r="C124" t="str">
            <v/>
          </cell>
          <cell r="D124">
            <v>0</v>
          </cell>
          <cell r="E124">
            <v>0</v>
          </cell>
          <cell r="F124">
            <v>0</v>
          </cell>
        </row>
        <row r="125">
          <cell r="A125">
            <v>2011405</v>
          </cell>
          <cell r="B125" t="str">
            <v>     知识产权战略和规划</v>
          </cell>
          <cell r="C125" t="str">
            <v/>
          </cell>
          <cell r="D125">
            <v>0</v>
          </cell>
          <cell r="E125">
            <v>0</v>
          </cell>
          <cell r="F125">
            <v>0</v>
          </cell>
        </row>
        <row r="126">
          <cell r="A126">
            <v>2011406</v>
          </cell>
          <cell r="B126" t="str">
            <v>     专利试点和产业化推进</v>
          </cell>
          <cell r="C126" t="str">
            <v/>
          </cell>
          <cell r="D126">
            <v>0</v>
          </cell>
          <cell r="E126">
            <v>0</v>
          </cell>
          <cell r="F126">
            <v>0</v>
          </cell>
        </row>
        <row r="127">
          <cell r="A127">
            <v>2011408</v>
          </cell>
          <cell r="B127" t="str">
            <v>     国际合作与交流</v>
          </cell>
          <cell r="C127" t="str">
            <v/>
          </cell>
          <cell r="D127">
            <v>0</v>
          </cell>
          <cell r="E127">
            <v>0</v>
          </cell>
          <cell r="F127">
            <v>0</v>
          </cell>
        </row>
        <row r="128">
          <cell r="A128">
            <v>2011409</v>
          </cell>
          <cell r="B128" t="str">
            <v>     知识产权宏观管理</v>
          </cell>
          <cell r="C128" t="str">
            <v/>
          </cell>
          <cell r="D128">
            <v>0</v>
          </cell>
          <cell r="E128">
            <v>0</v>
          </cell>
          <cell r="F128">
            <v>0</v>
          </cell>
        </row>
        <row r="129">
          <cell r="A129">
            <v>2011410</v>
          </cell>
          <cell r="B129" t="str">
            <v>     商标管理</v>
          </cell>
          <cell r="C129" t="str">
            <v/>
          </cell>
          <cell r="D129">
            <v>0</v>
          </cell>
          <cell r="E129">
            <v>0</v>
          </cell>
          <cell r="F129">
            <v>0</v>
          </cell>
        </row>
        <row r="130">
          <cell r="A130">
            <v>2011411</v>
          </cell>
          <cell r="B130" t="str">
            <v>     原产地地理标志管理</v>
          </cell>
          <cell r="C130" t="str">
            <v/>
          </cell>
          <cell r="D130">
            <v>0</v>
          </cell>
          <cell r="E130">
            <v>0</v>
          </cell>
          <cell r="F130">
            <v>0</v>
          </cell>
        </row>
        <row r="131">
          <cell r="A131">
            <v>2011450</v>
          </cell>
          <cell r="B131" t="str">
            <v>     事业运行</v>
          </cell>
          <cell r="C131" t="str">
            <v/>
          </cell>
          <cell r="D131">
            <v>0</v>
          </cell>
          <cell r="E131">
            <v>0</v>
          </cell>
          <cell r="F131">
            <v>0</v>
          </cell>
        </row>
        <row r="132">
          <cell r="A132">
            <v>2011499</v>
          </cell>
          <cell r="B132" t="str">
            <v>     其他知识产权事务支出</v>
          </cell>
          <cell r="C132" t="str">
            <v/>
          </cell>
          <cell r="D132">
            <v>0</v>
          </cell>
          <cell r="E132">
            <v>0</v>
          </cell>
          <cell r="F132">
            <v>0</v>
          </cell>
        </row>
        <row r="133">
          <cell r="A133">
            <v>20123</v>
          </cell>
          <cell r="B133" t="str">
            <v>   民族事务</v>
          </cell>
          <cell r="C133">
            <v>0</v>
          </cell>
          <cell r="D133">
            <v>156</v>
          </cell>
          <cell r="E133">
            <v>240</v>
          </cell>
          <cell r="F133">
            <v>403.12</v>
          </cell>
        </row>
        <row r="134">
          <cell r="A134">
            <v>2012301</v>
          </cell>
          <cell r="B134" t="str">
            <v>     行政运行</v>
          </cell>
          <cell r="C134" t="str">
            <v/>
          </cell>
          <cell r="D134">
            <v>146</v>
          </cell>
          <cell r="E134">
            <v>130</v>
          </cell>
          <cell r="F134">
            <v>103.12</v>
          </cell>
        </row>
        <row r="135">
          <cell r="A135">
            <v>2012302</v>
          </cell>
          <cell r="B135" t="str">
            <v>     一般行政管理事务</v>
          </cell>
          <cell r="C135" t="str">
            <v/>
          </cell>
          <cell r="D135">
            <v>0</v>
          </cell>
          <cell r="E135">
            <v>0</v>
          </cell>
          <cell r="F135">
            <v>0</v>
          </cell>
        </row>
        <row r="136">
          <cell r="A136">
            <v>2012303</v>
          </cell>
          <cell r="B136" t="str">
            <v>     机关服务</v>
          </cell>
          <cell r="C136" t="str">
            <v/>
          </cell>
          <cell r="D136">
            <v>0</v>
          </cell>
          <cell r="E136">
            <v>0</v>
          </cell>
          <cell r="F136">
            <v>0</v>
          </cell>
        </row>
        <row r="137">
          <cell r="A137">
            <v>2012304</v>
          </cell>
          <cell r="B137" t="str">
            <v>     民族工作专项</v>
          </cell>
          <cell r="C137" t="str">
            <v/>
          </cell>
          <cell r="D137">
            <v>0</v>
          </cell>
          <cell r="E137">
            <v>0</v>
          </cell>
          <cell r="F137">
            <v>0</v>
          </cell>
        </row>
        <row r="138">
          <cell r="A138">
            <v>2012350</v>
          </cell>
          <cell r="B138" t="str">
            <v>     事业运行</v>
          </cell>
          <cell r="C138" t="str">
            <v/>
          </cell>
          <cell r="D138">
            <v>0</v>
          </cell>
          <cell r="E138">
            <v>0</v>
          </cell>
          <cell r="F138">
            <v>0</v>
          </cell>
        </row>
        <row r="139">
          <cell r="A139">
            <v>2012399</v>
          </cell>
          <cell r="B139" t="str">
            <v>     其他民族事务支出</v>
          </cell>
          <cell r="C139" t="str">
            <v/>
          </cell>
          <cell r="D139">
            <v>10</v>
          </cell>
          <cell r="E139">
            <v>110</v>
          </cell>
          <cell r="F139">
            <v>300</v>
          </cell>
        </row>
        <row r="140">
          <cell r="A140">
            <v>20125</v>
          </cell>
          <cell r="B140" t="str">
            <v>   港澳台事务</v>
          </cell>
          <cell r="C140">
            <v>0</v>
          </cell>
          <cell r="D140">
            <v>0</v>
          </cell>
          <cell r="E140">
            <v>0</v>
          </cell>
          <cell r="F140">
            <v>0</v>
          </cell>
        </row>
        <row r="141">
          <cell r="A141">
            <v>2012501</v>
          </cell>
          <cell r="B141" t="str">
            <v>     行政运行</v>
          </cell>
          <cell r="C141" t="str">
            <v/>
          </cell>
          <cell r="D141">
            <v>0</v>
          </cell>
          <cell r="E141">
            <v>0</v>
          </cell>
          <cell r="F141">
            <v>0</v>
          </cell>
        </row>
        <row r="142">
          <cell r="A142">
            <v>2012502</v>
          </cell>
          <cell r="B142" t="str">
            <v>     一般行政管理事务</v>
          </cell>
          <cell r="C142" t="str">
            <v/>
          </cell>
          <cell r="D142">
            <v>0</v>
          </cell>
          <cell r="E142">
            <v>0</v>
          </cell>
          <cell r="F142">
            <v>0</v>
          </cell>
        </row>
        <row r="143">
          <cell r="A143">
            <v>2012503</v>
          </cell>
          <cell r="B143" t="str">
            <v>     机关服务</v>
          </cell>
          <cell r="C143" t="str">
            <v/>
          </cell>
          <cell r="D143">
            <v>0</v>
          </cell>
          <cell r="E143">
            <v>0</v>
          </cell>
          <cell r="F143">
            <v>0</v>
          </cell>
        </row>
        <row r="144">
          <cell r="A144">
            <v>2012504</v>
          </cell>
          <cell r="B144" t="str">
            <v>     港澳事务</v>
          </cell>
          <cell r="C144" t="str">
            <v/>
          </cell>
          <cell r="D144">
            <v>0</v>
          </cell>
          <cell r="E144">
            <v>0</v>
          </cell>
          <cell r="F144">
            <v>0</v>
          </cell>
        </row>
        <row r="145">
          <cell r="A145">
            <v>2012505</v>
          </cell>
          <cell r="B145" t="str">
            <v>     台湾事务</v>
          </cell>
          <cell r="C145" t="str">
            <v/>
          </cell>
          <cell r="D145">
            <v>0</v>
          </cell>
          <cell r="E145">
            <v>0</v>
          </cell>
          <cell r="F145">
            <v>0</v>
          </cell>
        </row>
        <row r="146">
          <cell r="A146">
            <v>2012550</v>
          </cell>
          <cell r="B146" t="str">
            <v>     事业运行</v>
          </cell>
          <cell r="C146" t="str">
            <v/>
          </cell>
          <cell r="D146">
            <v>0</v>
          </cell>
          <cell r="E146">
            <v>0</v>
          </cell>
          <cell r="F146">
            <v>0</v>
          </cell>
        </row>
        <row r="147">
          <cell r="A147">
            <v>2012599</v>
          </cell>
          <cell r="B147" t="str">
            <v>     其他港澳台事务支出</v>
          </cell>
          <cell r="C147" t="str">
            <v/>
          </cell>
          <cell r="D147">
            <v>0</v>
          </cell>
          <cell r="E147">
            <v>0</v>
          </cell>
          <cell r="F147">
            <v>0</v>
          </cell>
        </row>
        <row r="148">
          <cell r="A148">
            <v>20126</v>
          </cell>
          <cell r="B148" t="str">
            <v>   档案事务</v>
          </cell>
          <cell r="C148">
            <v>0</v>
          </cell>
          <cell r="D148">
            <v>0</v>
          </cell>
          <cell r="E148">
            <v>69</v>
          </cell>
          <cell r="F148">
            <v>82.37</v>
          </cell>
        </row>
        <row r="149">
          <cell r="A149">
            <v>2012601</v>
          </cell>
          <cell r="B149" t="str">
            <v>     行政运行</v>
          </cell>
          <cell r="C149" t="str">
            <v/>
          </cell>
          <cell r="D149">
            <v>0</v>
          </cell>
          <cell r="E149">
            <v>66</v>
          </cell>
          <cell r="F149">
            <v>72.37</v>
          </cell>
        </row>
        <row r="150">
          <cell r="A150">
            <v>2012602</v>
          </cell>
          <cell r="B150" t="str">
            <v>     一般行政管理事务</v>
          </cell>
          <cell r="C150" t="str">
            <v/>
          </cell>
          <cell r="D150">
            <v>0</v>
          </cell>
          <cell r="E150">
            <v>0</v>
          </cell>
          <cell r="F150">
            <v>0</v>
          </cell>
        </row>
        <row r="151">
          <cell r="A151">
            <v>2012603</v>
          </cell>
          <cell r="B151" t="str">
            <v>     机关服务</v>
          </cell>
          <cell r="C151" t="str">
            <v/>
          </cell>
          <cell r="D151">
            <v>0</v>
          </cell>
          <cell r="E151">
            <v>0</v>
          </cell>
          <cell r="F151">
            <v>0</v>
          </cell>
        </row>
        <row r="152">
          <cell r="A152">
            <v>2012604</v>
          </cell>
          <cell r="B152" t="str">
            <v>     档案馆</v>
          </cell>
          <cell r="C152" t="str">
            <v/>
          </cell>
          <cell r="D152">
            <v>0</v>
          </cell>
          <cell r="E152">
            <v>0</v>
          </cell>
          <cell r="F152">
            <v>10</v>
          </cell>
        </row>
        <row r="153">
          <cell r="A153">
            <v>2012699</v>
          </cell>
          <cell r="B153" t="str">
            <v>     其他档案事务支出</v>
          </cell>
          <cell r="C153" t="str">
            <v/>
          </cell>
          <cell r="D153">
            <v>0</v>
          </cell>
          <cell r="E153">
            <v>3</v>
          </cell>
          <cell r="F153">
            <v>0</v>
          </cell>
        </row>
        <row r="154">
          <cell r="A154">
            <v>20128</v>
          </cell>
          <cell r="B154" t="str">
            <v>   民主党派及工商联事务</v>
          </cell>
          <cell r="C154">
            <v>0</v>
          </cell>
          <cell r="D154">
            <v>94</v>
          </cell>
          <cell r="E154">
            <v>95</v>
          </cell>
          <cell r="F154">
            <v>85.41</v>
          </cell>
        </row>
        <row r="155">
          <cell r="A155">
            <v>2012801</v>
          </cell>
          <cell r="B155" t="str">
            <v>     行政运行</v>
          </cell>
          <cell r="C155" t="str">
            <v/>
          </cell>
          <cell r="D155">
            <v>94</v>
          </cell>
          <cell r="E155">
            <v>95</v>
          </cell>
          <cell r="F155">
            <v>85.41</v>
          </cell>
        </row>
        <row r="156">
          <cell r="A156">
            <v>2012802</v>
          </cell>
          <cell r="B156" t="str">
            <v>     一般行政管理事务</v>
          </cell>
          <cell r="C156" t="str">
            <v/>
          </cell>
          <cell r="D156">
            <v>0</v>
          </cell>
          <cell r="E156">
            <v>0</v>
          </cell>
          <cell r="F156">
            <v>0</v>
          </cell>
        </row>
        <row r="157">
          <cell r="A157">
            <v>2012803</v>
          </cell>
          <cell r="B157" t="str">
            <v>     机关服务</v>
          </cell>
          <cell r="C157" t="str">
            <v/>
          </cell>
          <cell r="D157">
            <v>0</v>
          </cell>
          <cell r="E157">
            <v>0</v>
          </cell>
          <cell r="F157">
            <v>0</v>
          </cell>
        </row>
        <row r="158">
          <cell r="A158">
            <v>2012804</v>
          </cell>
          <cell r="B158" t="str">
            <v>     参政议政</v>
          </cell>
          <cell r="C158" t="str">
            <v/>
          </cell>
          <cell r="D158">
            <v>0</v>
          </cell>
          <cell r="E158">
            <v>0</v>
          </cell>
          <cell r="F158">
            <v>0</v>
          </cell>
        </row>
        <row r="159">
          <cell r="A159">
            <v>2012850</v>
          </cell>
          <cell r="B159" t="str">
            <v>     事业运行</v>
          </cell>
          <cell r="C159" t="str">
            <v/>
          </cell>
          <cell r="D159">
            <v>0</v>
          </cell>
          <cell r="E159">
            <v>0</v>
          </cell>
          <cell r="F159">
            <v>0</v>
          </cell>
        </row>
        <row r="160">
          <cell r="A160">
            <v>2012899</v>
          </cell>
          <cell r="B160" t="str">
            <v>     其他民主党派及工商联事务支出</v>
          </cell>
          <cell r="C160" t="str">
            <v/>
          </cell>
          <cell r="D160">
            <v>0</v>
          </cell>
          <cell r="E160">
            <v>0</v>
          </cell>
          <cell r="F160">
            <v>0</v>
          </cell>
        </row>
        <row r="161">
          <cell r="A161">
            <v>20129</v>
          </cell>
          <cell r="B161" t="str">
            <v>   群众团体事务</v>
          </cell>
          <cell r="C161">
            <v>0</v>
          </cell>
          <cell r="D161">
            <v>555</v>
          </cell>
          <cell r="E161">
            <v>723</v>
          </cell>
          <cell r="F161">
            <v>1218.32</v>
          </cell>
        </row>
        <row r="162">
          <cell r="A162">
            <v>2012901</v>
          </cell>
          <cell r="B162" t="str">
            <v>     行政运行</v>
          </cell>
          <cell r="C162" t="str">
            <v/>
          </cell>
          <cell r="D162">
            <v>552</v>
          </cell>
          <cell r="E162">
            <v>563</v>
          </cell>
          <cell r="F162">
            <v>460.32</v>
          </cell>
        </row>
        <row r="163">
          <cell r="A163">
            <v>2012902</v>
          </cell>
          <cell r="B163" t="str">
            <v>     一般行政管理事务</v>
          </cell>
          <cell r="C163" t="str">
            <v/>
          </cell>
          <cell r="D163">
            <v>0</v>
          </cell>
          <cell r="E163">
            <v>0</v>
          </cell>
          <cell r="F163">
            <v>0</v>
          </cell>
        </row>
        <row r="164">
          <cell r="A164">
            <v>2012903</v>
          </cell>
          <cell r="B164" t="str">
            <v>     机关服务</v>
          </cell>
          <cell r="C164" t="str">
            <v/>
          </cell>
          <cell r="D164">
            <v>0</v>
          </cell>
          <cell r="E164">
            <v>0</v>
          </cell>
          <cell r="F164">
            <v>0</v>
          </cell>
        </row>
        <row r="165">
          <cell r="A165">
            <v>2012906</v>
          </cell>
          <cell r="B165" t="str">
            <v>     工会事务</v>
          </cell>
          <cell r="C165">
            <v>0</v>
          </cell>
          <cell r="D165">
            <v>0</v>
          </cell>
          <cell r="E165">
            <v>100</v>
          </cell>
          <cell r="F165">
            <v>600</v>
          </cell>
        </row>
        <row r="166">
          <cell r="A166">
            <v>2012950</v>
          </cell>
          <cell r="B166" t="str">
            <v>     事业运行</v>
          </cell>
          <cell r="C166" t="str">
            <v/>
          </cell>
          <cell r="D166">
            <v>0</v>
          </cell>
          <cell r="E166">
            <v>0</v>
          </cell>
        </row>
        <row r="167">
          <cell r="A167">
            <v>2012999</v>
          </cell>
          <cell r="B167" t="str">
            <v>     其他群众团体事务支出</v>
          </cell>
          <cell r="C167" t="str">
            <v/>
          </cell>
          <cell r="D167">
            <v>3</v>
          </cell>
          <cell r="E167">
            <v>60</v>
          </cell>
          <cell r="F167">
            <v>158</v>
          </cell>
        </row>
        <row r="168">
          <cell r="A168">
            <v>20131</v>
          </cell>
          <cell r="B168" t="str">
            <v>   党委办公厅（室）及相关机构事务</v>
          </cell>
          <cell r="C168">
            <v>0</v>
          </cell>
          <cell r="D168">
            <v>1895</v>
          </cell>
          <cell r="E168">
            <v>3452</v>
          </cell>
          <cell r="F168">
            <v>2905.97</v>
          </cell>
        </row>
        <row r="169">
          <cell r="A169">
            <v>2013101</v>
          </cell>
          <cell r="B169" t="str">
            <v>     行政运行</v>
          </cell>
          <cell r="C169" t="str">
            <v/>
          </cell>
          <cell r="D169">
            <v>1590</v>
          </cell>
          <cell r="E169">
            <v>1885</v>
          </cell>
          <cell r="F169">
            <v>1477.37</v>
          </cell>
        </row>
        <row r="170">
          <cell r="A170">
            <v>2013102</v>
          </cell>
          <cell r="B170" t="str">
            <v>     一般行政管理事务</v>
          </cell>
          <cell r="C170" t="str">
            <v/>
          </cell>
          <cell r="D170">
            <v>0</v>
          </cell>
          <cell r="E170">
            <v>0</v>
          </cell>
          <cell r="F170">
            <v>0</v>
          </cell>
        </row>
        <row r="171">
          <cell r="A171">
            <v>2013103</v>
          </cell>
          <cell r="B171" t="str">
            <v>     机关服务</v>
          </cell>
          <cell r="C171" t="str">
            <v/>
          </cell>
          <cell r="D171">
            <v>0</v>
          </cell>
          <cell r="E171">
            <v>0</v>
          </cell>
          <cell r="F171">
            <v>320</v>
          </cell>
        </row>
        <row r="172">
          <cell r="A172">
            <v>2013105</v>
          </cell>
          <cell r="B172" t="str">
            <v>     专项业务</v>
          </cell>
          <cell r="C172" t="str">
            <v/>
          </cell>
          <cell r="D172">
            <v>5</v>
          </cell>
          <cell r="E172">
            <v>30</v>
          </cell>
          <cell r="F172">
            <v>0</v>
          </cell>
        </row>
        <row r="173">
          <cell r="A173">
            <v>2013150</v>
          </cell>
          <cell r="B173" t="str">
            <v>     事业运行</v>
          </cell>
          <cell r="C173" t="str">
            <v/>
          </cell>
          <cell r="D173">
            <v>0</v>
          </cell>
          <cell r="E173">
            <v>0</v>
          </cell>
          <cell r="F173">
            <v>0</v>
          </cell>
        </row>
        <row r="174">
          <cell r="A174">
            <v>2013199</v>
          </cell>
          <cell r="B174" t="str">
            <v>     其他党委办公厅（室）及相关机构事务支出</v>
          </cell>
          <cell r="C174" t="str">
            <v/>
          </cell>
          <cell r="D174">
            <v>300</v>
          </cell>
          <cell r="E174">
            <v>1537</v>
          </cell>
          <cell r="F174">
            <v>1108.6</v>
          </cell>
        </row>
        <row r="175">
          <cell r="A175">
            <v>20132</v>
          </cell>
          <cell r="B175" t="str">
            <v>   组织事务</v>
          </cell>
          <cell r="C175">
            <v>0</v>
          </cell>
          <cell r="D175">
            <v>1063</v>
          </cell>
          <cell r="E175">
            <v>689</v>
          </cell>
          <cell r="F175">
            <v>615.78</v>
          </cell>
        </row>
        <row r="176">
          <cell r="A176">
            <v>2013201</v>
          </cell>
          <cell r="B176" t="str">
            <v>     行政运行</v>
          </cell>
          <cell r="C176" t="str">
            <v/>
          </cell>
          <cell r="D176">
            <v>546</v>
          </cell>
          <cell r="E176">
            <v>560</v>
          </cell>
          <cell r="F176">
            <v>495.78</v>
          </cell>
        </row>
        <row r="177">
          <cell r="A177">
            <v>2013202</v>
          </cell>
          <cell r="B177" t="str">
            <v>     一般行政管理事务</v>
          </cell>
          <cell r="C177" t="str">
            <v/>
          </cell>
          <cell r="D177">
            <v>0</v>
          </cell>
          <cell r="E177">
            <v>0</v>
          </cell>
          <cell r="F177">
            <v>0</v>
          </cell>
        </row>
        <row r="178">
          <cell r="A178">
            <v>2013203</v>
          </cell>
          <cell r="B178" t="str">
            <v>     机关服务</v>
          </cell>
          <cell r="C178" t="str">
            <v/>
          </cell>
          <cell r="D178">
            <v>0</v>
          </cell>
          <cell r="E178">
            <v>0</v>
          </cell>
          <cell r="F178">
            <v>0</v>
          </cell>
        </row>
        <row r="179">
          <cell r="A179">
            <v>2013204</v>
          </cell>
          <cell r="B179" t="str">
            <v>     公务员事务</v>
          </cell>
          <cell r="C179" t="str">
            <v/>
          </cell>
          <cell r="D179">
            <v>0</v>
          </cell>
          <cell r="E179">
            <v>0</v>
          </cell>
          <cell r="F179">
            <v>0</v>
          </cell>
        </row>
        <row r="180">
          <cell r="A180">
            <v>2013250</v>
          </cell>
          <cell r="B180" t="str">
            <v>     事业运行</v>
          </cell>
          <cell r="C180" t="str">
            <v/>
          </cell>
          <cell r="D180">
            <v>0</v>
          </cell>
          <cell r="E180">
            <v>0</v>
          </cell>
          <cell r="F180">
            <v>0</v>
          </cell>
        </row>
        <row r="181">
          <cell r="A181">
            <v>2013299</v>
          </cell>
          <cell r="B181" t="str">
            <v>     其他组织事务支出</v>
          </cell>
          <cell r="C181" t="str">
            <v/>
          </cell>
          <cell r="D181">
            <v>517</v>
          </cell>
          <cell r="E181">
            <v>129</v>
          </cell>
          <cell r="F181">
            <v>120</v>
          </cell>
        </row>
        <row r="182">
          <cell r="A182">
            <v>20133</v>
          </cell>
          <cell r="B182" t="str">
            <v>   宣传事务</v>
          </cell>
          <cell r="C182">
            <v>0</v>
          </cell>
          <cell r="D182">
            <v>482</v>
          </cell>
          <cell r="E182">
            <v>620</v>
          </cell>
          <cell r="F182">
            <v>459.48</v>
          </cell>
        </row>
        <row r="183">
          <cell r="A183">
            <v>2013301</v>
          </cell>
          <cell r="B183" t="str">
            <v>     行政运行</v>
          </cell>
          <cell r="C183" t="str">
            <v/>
          </cell>
          <cell r="D183">
            <v>180</v>
          </cell>
          <cell r="E183">
            <v>257</v>
          </cell>
          <cell r="F183">
            <v>210.48</v>
          </cell>
        </row>
        <row r="184">
          <cell r="A184">
            <v>2013302</v>
          </cell>
          <cell r="B184" t="str">
            <v>     一般行政管理事务</v>
          </cell>
          <cell r="C184" t="str">
            <v/>
          </cell>
          <cell r="D184">
            <v>0</v>
          </cell>
          <cell r="E184">
            <v>0</v>
          </cell>
          <cell r="F184">
            <v>0</v>
          </cell>
        </row>
        <row r="185">
          <cell r="A185">
            <v>2013303</v>
          </cell>
          <cell r="B185" t="str">
            <v>     机关服务</v>
          </cell>
          <cell r="C185" t="str">
            <v/>
          </cell>
          <cell r="D185">
            <v>0</v>
          </cell>
          <cell r="E185">
            <v>0</v>
          </cell>
          <cell r="F185">
            <v>0</v>
          </cell>
        </row>
        <row r="186">
          <cell r="A186">
            <v>2013304</v>
          </cell>
          <cell r="B186" t="str">
            <v>     宣传管理</v>
          </cell>
          <cell r="C186" t="str">
            <v/>
          </cell>
          <cell r="D186">
            <v>0</v>
          </cell>
          <cell r="E186">
            <v>0</v>
          </cell>
          <cell r="F186">
            <v>0</v>
          </cell>
        </row>
        <row r="187">
          <cell r="A187">
            <v>2013350</v>
          </cell>
          <cell r="B187" t="str">
            <v>     事业运行</v>
          </cell>
          <cell r="C187" t="str">
            <v/>
          </cell>
          <cell r="D187">
            <v>0</v>
          </cell>
          <cell r="E187">
            <v>0</v>
          </cell>
          <cell r="F187">
            <v>0</v>
          </cell>
        </row>
        <row r="188">
          <cell r="A188">
            <v>2013399</v>
          </cell>
          <cell r="B188" t="str">
            <v>     其他宣传事务支出</v>
          </cell>
          <cell r="C188" t="str">
            <v/>
          </cell>
          <cell r="D188">
            <v>302</v>
          </cell>
          <cell r="E188">
            <v>363</v>
          </cell>
          <cell r="F188">
            <v>249</v>
          </cell>
        </row>
        <row r="189">
          <cell r="A189">
            <v>20134</v>
          </cell>
          <cell r="B189" t="str">
            <v>   统战事务</v>
          </cell>
          <cell r="C189">
            <v>0</v>
          </cell>
          <cell r="D189">
            <v>156</v>
          </cell>
          <cell r="E189">
            <v>190</v>
          </cell>
          <cell r="F189">
            <v>177.88</v>
          </cell>
        </row>
        <row r="190">
          <cell r="A190">
            <v>2013401</v>
          </cell>
          <cell r="B190" t="str">
            <v>     行政运行</v>
          </cell>
          <cell r="C190" t="str">
            <v/>
          </cell>
          <cell r="D190">
            <v>116</v>
          </cell>
          <cell r="E190">
            <v>146</v>
          </cell>
          <cell r="F190">
            <v>122.88</v>
          </cell>
        </row>
        <row r="191">
          <cell r="A191">
            <v>2013402</v>
          </cell>
          <cell r="B191" t="str">
            <v>     一般行政管理事务</v>
          </cell>
          <cell r="C191" t="str">
            <v/>
          </cell>
          <cell r="D191">
            <v>0</v>
          </cell>
          <cell r="E191">
            <v>12</v>
          </cell>
          <cell r="F191">
            <v>0</v>
          </cell>
        </row>
        <row r="192">
          <cell r="A192">
            <v>2013403</v>
          </cell>
          <cell r="B192" t="str">
            <v>     机关服务</v>
          </cell>
          <cell r="C192" t="str">
            <v/>
          </cell>
          <cell r="D192">
            <v>0</v>
          </cell>
          <cell r="E192">
            <v>0</v>
          </cell>
          <cell r="F192">
            <v>0</v>
          </cell>
        </row>
        <row r="193">
          <cell r="A193">
            <v>2013404</v>
          </cell>
          <cell r="B193" t="str">
            <v>     宗教事务</v>
          </cell>
          <cell r="C193" t="str">
            <v/>
          </cell>
          <cell r="D193">
            <v>20</v>
          </cell>
          <cell r="E193">
            <v>0</v>
          </cell>
          <cell r="F193">
            <v>0</v>
          </cell>
        </row>
        <row r="194">
          <cell r="A194">
            <v>2013405</v>
          </cell>
          <cell r="B194" t="str">
            <v>     华侨事务</v>
          </cell>
          <cell r="C194" t="str">
            <v/>
          </cell>
          <cell r="D194">
            <v>0</v>
          </cell>
          <cell r="E194">
            <v>2</v>
          </cell>
          <cell r="F194">
            <v>5</v>
          </cell>
        </row>
        <row r="195">
          <cell r="A195">
            <v>2013450</v>
          </cell>
          <cell r="B195" t="str">
            <v>     事业运行</v>
          </cell>
          <cell r="C195" t="str">
            <v/>
          </cell>
          <cell r="D195">
            <v>0</v>
          </cell>
          <cell r="E195">
            <v>0</v>
          </cell>
          <cell r="F195">
            <v>0</v>
          </cell>
        </row>
        <row r="196">
          <cell r="A196">
            <v>2013499</v>
          </cell>
          <cell r="B196" t="str">
            <v>     其他统战事务支出</v>
          </cell>
          <cell r="C196" t="str">
            <v/>
          </cell>
          <cell r="D196">
            <v>20</v>
          </cell>
          <cell r="E196">
            <v>30</v>
          </cell>
          <cell r="F196">
            <v>50</v>
          </cell>
        </row>
        <row r="197">
          <cell r="A197">
            <v>20135</v>
          </cell>
          <cell r="B197" t="str">
            <v>   对外联络事务</v>
          </cell>
          <cell r="C197">
            <v>0</v>
          </cell>
          <cell r="D197">
            <v>0</v>
          </cell>
          <cell r="E197">
            <v>0</v>
          </cell>
          <cell r="F197">
            <v>0</v>
          </cell>
        </row>
        <row r="198">
          <cell r="A198">
            <v>2013501</v>
          </cell>
          <cell r="B198" t="str">
            <v>     行政运行</v>
          </cell>
          <cell r="C198" t="str">
            <v/>
          </cell>
          <cell r="D198">
            <v>0</v>
          </cell>
          <cell r="E198">
            <v>0</v>
          </cell>
          <cell r="F198">
            <v>0</v>
          </cell>
        </row>
        <row r="199">
          <cell r="A199">
            <v>2013502</v>
          </cell>
          <cell r="B199" t="str">
            <v>     一般行政管理事务</v>
          </cell>
          <cell r="C199" t="str">
            <v/>
          </cell>
          <cell r="D199">
            <v>0</v>
          </cell>
          <cell r="E199">
            <v>0</v>
          </cell>
          <cell r="F199">
            <v>0</v>
          </cell>
        </row>
        <row r="200">
          <cell r="A200">
            <v>2013503</v>
          </cell>
          <cell r="B200" t="str">
            <v>     机关服务</v>
          </cell>
          <cell r="C200" t="str">
            <v/>
          </cell>
          <cell r="D200">
            <v>0</v>
          </cell>
          <cell r="E200">
            <v>0</v>
          </cell>
          <cell r="F200">
            <v>0</v>
          </cell>
        </row>
        <row r="201">
          <cell r="A201">
            <v>2013550</v>
          </cell>
          <cell r="B201" t="str">
            <v>     事业运行</v>
          </cell>
          <cell r="C201" t="str">
            <v/>
          </cell>
          <cell r="D201">
            <v>0</v>
          </cell>
          <cell r="E201">
            <v>0</v>
          </cell>
          <cell r="F201">
            <v>0</v>
          </cell>
        </row>
        <row r="202">
          <cell r="A202">
            <v>2013599</v>
          </cell>
          <cell r="B202" t="str">
            <v>     其他对外联络事务支出</v>
          </cell>
          <cell r="C202" t="str">
            <v/>
          </cell>
          <cell r="D202">
            <v>0</v>
          </cell>
          <cell r="E202">
            <v>0</v>
          </cell>
          <cell r="F202">
            <v>0</v>
          </cell>
        </row>
        <row r="203">
          <cell r="A203">
            <v>20136</v>
          </cell>
          <cell r="B203" t="str">
            <v>   其他共产党事务支出</v>
          </cell>
          <cell r="C203">
            <v>0</v>
          </cell>
          <cell r="D203">
            <v>0</v>
          </cell>
          <cell r="E203">
            <v>0</v>
          </cell>
          <cell r="F203">
            <v>7</v>
          </cell>
        </row>
        <row r="204">
          <cell r="A204">
            <v>2013601</v>
          </cell>
          <cell r="B204" t="str">
            <v>     行政运行</v>
          </cell>
          <cell r="C204" t="str">
            <v/>
          </cell>
          <cell r="D204">
            <v>0</v>
          </cell>
          <cell r="E204">
            <v>0</v>
          </cell>
          <cell r="F204">
            <v>0</v>
          </cell>
        </row>
        <row r="205">
          <cell r="A205">
            <v>2013602</v>
          </cell>
          <cell r="B205" t="str">
            <v>     一般行政管理事务</v>
          </cell>
          <cell r="C205" t="str">
            <v/>
          </cell>
          <cell r="D205">
            <v>0</v>
          </cell>
          <cell r="E205">
            <v>0</v>
          </cell>
          <cell r="F205">
            <v>0</v>
          </cell>
        </row>
        <row r="206">
          <cell r="A206">
            <v>2013603</v>
          </cell>
          <cell r="B206" t="str">
            <v>     机关服务</v>
          </cell>
          <cell r="C206" t="str">
            <v/>
          </cell>
          <cell r="D206">
            <v>0</v>
          </cell>
          <cell r="E206">
            <v>0</v>
          </cell>
          <cell r="F206">
            <v>0</v>
          </cell>
        </row>
        <row r="207">
          <cell r="A207">
            <v>2013650</v>
          </cell>
          <cell r="B207" t="str">
            <v>     事业运行</v>
          </cell>
          <cell r="C207" t="str">
            <v/>
          </cell>
          <cell r="D207">
            <v>0</v>
          </cell>
          <cell r="E207">
            <v>0</v>
          </cell>
          <cell r="F207">
            <v>0</v>
          </cell>
        </row>
        <row r="208">
          <cell r="A208">
            <v>2013699</v>
          </cell>
          <cell r="B208" t="str">
            <v>     其他共产党事务支出</v>
          </cell>
          <cell r="C208" t="str">
            <v/>
          </cell>
          <cell r="D208">
            <v>0</v>
          </cell>
          <cell r="E208">
            <v>0</v>
          </cell>
          <cell r="F208">
            <v>7</v>
          </cell>
        </row>
        <row r="209">
          <cell r="A209">
            <v>20137</v>
          </cell>
          <cell r="B209" t="str">
            <v>   网信事务</v>
          </cell>
          <cell r="C209">
            <v>0</v>
          </cell>
          <cell r="D209">
            <v>0</v>
          </cell>
          <cell r="E209">
            <v>0</v>
          </cell>
          <cell r="F209">
            <v>0</v>
          </cell>
        </row>
        <row r="210">
          <cell r="A210">
            <v>2013701</v>
          </cell>
          <cell r="B210" t="str">
            <v>     行政运行</v>
          </cell>
          <cell r="C210" t="str">
            <v/>
          </cell>
          <cell r="D210">
            <v>0</v>
          </cell>
          <cell r="E210">
            <v>0</v>
          </cell>
          <cell r="F210">
            <v>0</v>
          </cell>
        </row>
        <row r="211">
          <cell r="A211">
            <v>2013702</v>
          </cell>
          <cell r="B211" t="str">
            <v>     一般行政管理事务</v>
          </cell>
          <cell r="C211" t="str">
            <v/>
          </cell>
          <cell r="D211">
            <v>0</v>
          </cell>
          <cell r="E211">
            <v>0</v>
          </cell>
          <cell r="F211">
            <v>0</v>
          </cell>
        </row>
        <row r="212">
          <cell r="A212">
            <v>2013703</v>
          </cell>
          <cell r="B212" t="str">
            <v>     机关服务</v>
          </cell>
          <cell r="C212" t="str">
            <v/>
          </cell>
          <cell r="D212">
            <v>0</v>
          </cell>
          <cell r="E212">
            <v>0</v>
          </cell>
          <cell r="F212">
            <v>0</v>
          </cell>
        </row>
        <row r="213">
          <cell r="A213">
            <v>2013704</v>
          </cell>
          <cell r="B213" t="str">
            <v>     信息安全事务</v>
          </cell>
          <cell r="C213" t="str">
            <v/>
          </cell>
          <cell r="D213">
            <v>0</v>
          </cell>
          <cell r="E213">
            <v>0</v>
          </cell>
          <cell r="F213">
            <v>0</v>
          </cell>
        </row>
        <row r="214">
          <cell r="A214">
            <v>2013750</v>
          </cell>
          <cell r="B214" t="str">
            <v>     事业运行</v>
          </cell>
          <cell r="C214" t="str">
            <v/>
          </cell>
          <cell r="D214">
            <v>0</v>
          </cell>
          <cell r="E214">
            <v>0</v>
          </cell>
          <cell r="F214">
            <v>0</v>
          </cell>
        </row>
        <row r="215">
          <cell r="A215">
            <v>2013799</v>
          </cell>
          <cell r="B215" t="str">
            <v>     其他网信事务支出</v>
          </cell>
          <cell r="C215" t="str">
            <v/>
          </cell>
          <cell r="D215">
            <v>0</v>
          </cell>
          <cell r="E215">
            <v>0</v>
          </cell>
          <cell r="F215">
            <v>0</v>
          </cell>
        </row>
        <row r="216">
          <cell r="A216">
            <v>20138</v>
          </cell>
          <cell r="B216" t="str">
            <v>   市场监督管理事务</v>
          </cell>
          <cell r="C216">
            <v>0</v>
          </cell>
          <cell r="D216">
            <v>1725</v>
          </cell>
          <cell r="E216">
            <v>1714</v>
          </cell>
          <cell r="F216">
            <v>1359.3</v>
          </cell>
        </row>
        <row r="217">
          <cell r="A217">
            <v>2013801</v>
          </cell>
          <cell r="B217" t="str">
            <v>     行政运行</v>
          </cell>
          <cell r="C217" t="str">
            <v/>
          </cell>
          <cell r="D217">
            <v>1376</v>
          </cell>
          <cell r="E217">
            <v>1339</v>
          </cell>
          <cell r="F217">
            <v>1095.02</v>
          </cell>
        </row>
        <row r="218">
          <cell r="A218">
            <v>2013802</v>
          </cell>
          <cell r="B218" t="str">
            <v>     一般行政管理事务</v>
          </cell>
          <cell r="C218" t="str">
            <v/>
          </cell>
          <cell r="D218">
            <v>0</v>
          </cell>
          <cell r="E218">
            <v>0</v>
          </cell>
          <cell r="F218">
            <v>0</v>
          </cell>
        </row>
        <row r="219">
          <cell r="A219">
            <v>2013803</v>
          </cell>
          <cell r="B219" t="str">
            <v>     机关服务</v>
          </cell>
          <cell r="C219" t="str">
            <v/>
          </cell>
          <cell r="D219">
            <v>0</v>
          </cell>
          <cell r="E219">
            <v>0</v>
          </cell>
          <cell r="F219">
            <v>0</v>
          </cell>
        </row>
        <row r="220">
          <cell r="A220">
            <v>2013804</v>
          </cell>
          <cell r="B220" t="str">
            <v>     市场主体管理</v>
          </cell>
          <cell r="C220" t="str">
            <v/>
          </cell>
          <cell r="D220">
            <v>0</v>
          </cell>
          <cell r="E220">
            <v>0</v>
          </cell>
          <cell r="F220">
            <v>0</v>
          </cell>
        </row>
        <row r="221">
          <cell r="A221">
            <v>2013805</v>
          </cell>
          <cell r="B221" t="str">
            <v>     市场秩序执法</v>
          </cell>
          <cell r="C221" t="str">
            <v/>
          </cell>
          <cell r="D221">
            <v>0</v>
          </cell>
          <cell r="E221">
            <v>0</v>
          </cell>
          <cell r="F221">
            <v>0</v>
          </cell>
        </row>
        <row r="222">
          <cell r="A222">
            <v>2013808</v>
          </cell>
          <cell r="B222" t="str">
            <v>     信息化建设</v>
          </cell>
          <cell r="C222" t="str">
            <v/>
          </cell>
          <cell r="D222">
            <v>0</v>
          </cell>
          <cell r="E222">
            <v>0</v>
          </cell>
          <cell r="F222">
            <v>0</v>
          </cell>
        </row>
        <row r="223">
          <cell r="A223">
            <v>2013810</v>
          </cell>
          <cell r="B223" t="str">
            <v>     质量基础</v>
          </cell>
          <cell r="C223" t="str">
            <v/>
          </cell>
          <cell r="D223">
            <v>0</v>
          </cell>
          <cell r="E223">
            <v>0</v>
          </cell>
          <cell r="F223">
            <v>0</v>
          </cell>
        </row>
        <row r="224">
          <cell r="A224">
            <v>2013812</v>
          </cell>
          <cell r="B224" t="str">
            <v>     药品事务</v>
          </cell>
          <cell r="C224" t="str">
            <v/>
          </cell>
          <cell r="D224">
            <v>0</v>
          </cell>
          <cell r="E224">
            <v>0</v>
          </cell>
          <cell r="F224">
            <v>0</v>
          </cell>
        </row>
        <row r="225">
          <cell r="A225">
            <v>2013813</v>
          </cell>
          <cell r="B225" t="str">
            <v>     医疗器械事务</v>
          </cell>
          <cell r="C225" t="str">
            <v/>
          </cell>
          <cell r="D225">
            <v>0</v>
          </cell>
          <cell r="E225">
            <v>0</v>
          </cell>
          <cell r="F225">
            <v>0</v>
          </cell>
        </row>
        <row r="226">
          <cell r="A226">
            <v>2013814</v>
          </cell>
          <cell r="B226" t="str">
            <v>     化妆品事务</v>
          </cell>
          <cell r="C226" t="str">
            <v/>
          </cell>
          <cell r="D226">
            <v>0</v>
          </cell>
          <cell r="E226">
            <v>0</v>
          </cell>
          <cell r="F226">
            <v>0</v>
          </cell>
        </row>
        <row r="227">
          <cell r="A227">
            <v>2013815</v>
          </cell>
          <cell r="B227" t="str">
            <v>     质量安全监管</v>
          </cell>
          <cell r="C227" t="str">
            <v/>
          </cell>
          <cell r="D227">
            <v>0</v>
          </cell>
          <cell r="E227">
            <v>0</v>
          </cell>
          <cell r="F227">
            <v>0</v>
          </cell>
        </row>
        <row r="228">
          <cell r="A228">
            <v>2013816</v>
          </cell>
          <cell r="B228" t="str">
            <v>     食品安全监管</v>
          </cell>
          <cell r="C228" t="str">
            <v/>
          </cell>
          <cell r="D228">
            <v>0</v>
          </cell>
          <cell r="E228">
            <v>0</v>
          </cell>
          <cell r="F228">
            <v>80</v>
          </cell>
        </row>
        <row r="229">
          <cell r="A229">
            <v>2013850</v>
          </cell>
          <cell r="B229" t="str">
            <v>     事业运行</v>
          </cell>
          <cell r="C229" t="str">
            <v/>
          </cell>
          <cell r="D229">
            <v>185</v>
          </cell>
          <cell r="E229">
            <v>195</v>
          </cell>
          <cell r="F229">
            <v>164.28</v>
          </cell>
        </row>
        <row r="230">
          <cell r="A230">
            <v>2013899</v>
          </cell>
          <cell r="B230" t="str">
            <v>     其他市场监督管理事务</v>
          </cell>
          <cell r="C230" t="str">
            <v/>
          </cell>
          <cell r="D230">
            <v>164</v>
          </cell>
          <cell r="E230">
            <v>180</v>
          </cell>
          <cell r="F230">
            <v>20</v>
          </cell>
        </row>
        <row r="231">
          <cell r="A231">
            <v>20199</v>
          </cell>
          <cell r="B231" t="str">
            <v>   其他一般公共服务支出</v>
          </cell>
          <cell r="C231">
            <v>0</v>
          </cell>
          <cell r="D231">
            <v>6183</v>
          </cell>
          <cell r="E231">
            <v>6732</v>
          </cell>
          <cell r="F231">
            <v>3542.71</v>
          </cell>
        </row>
        <row r="232">
          <cell r="A232">
            <v>2019901</v>
          </cell>
          <cell r="B232" t="str">
            <v>     国家赔偿费用支出</v>
          </cell>
          <cell r="C232" t="str">
            <v/>
          </cell>
          <cell r="D232">
            <v>0</v>
          </cell>
          <cell r="E232">
            <v>0</v>
          </cell>
          <cell r="F232">
            <v>0</v>
          </cell>
        </row>
        <row r="233">
          <cell r="A233">
            <v>2019999</v>
          </cell>
          <cell r="B233" t="str">
            <v>     其他一般公共服务支出</v>
          </cell>
          <cell r="C233" t="str">
            <v/>
          </cell>
          <cell r="D233">
            <v>6183</v>
          </cell>
          <cell r="E233">
            <v>6732</v>
          </cell>
          <cell r="F233">
            <v>3542.71</v>
          </cell>
        </row>
        <row r="234">
          <cell r="A234">
            <v>202</v>
          </cell>
          <cell r="B234" t="str">
            <v>外交支出</v>
          </cell>
          <cell r="C234">
            <v>0</v>
          </cell>
          <cell r="D234">
            <v>0</v>
          </cell>
          <cell r="E234">
            <v>0</v>
          </cell>
          <cell r="F234">
            <v>0</v>
          </cell>
        </row>
        <row r="235">
          <cell r="A235">
            <v>20201</v>
          </cell>
          <cell r="B235" t="str">
            <v>   外交管理事务</v>
          </cell>
          <cell r="C235">
            <v>0</v>
          </cell>
          <cell r="D235">
            <v>0</v>
          </cell>
          <cell r="E235">
            <v>0</v>
          </cell>
          <cell r="F235">
            <v>0</v>
          </cell>
        </row>
        <row r="236">
          <cell r="A236">
            <v>2020101</v>
          </cell>
          <cell r="B236" t="str">
            <v>     行政运行</v>
          </cell>
          <cell r="C236" t="str">
            <v/>
          </cell>
          <cell r="D236">
            <v>0</v>
          </cell>
          <cell r="E236">
            <v>0</v>
          </cell>
          <cell r="F236">
            <v>0</v>
          </cell>
        </row>
        <row r="237">
          <cell r="A237">
            <v>2020102</v>
          </cell>
          <cell r="B237" t="str">
            <v>     一般行政管理事务</v>
          </cell>
          <cell r="C237" t="str">
            <v/>
          </cell>
          <cell r="D237">
            <v>0</v>
          </cell>
          <cell r="E237">
            <v>0</v>
          </cell>
          <cell r="F237">
            <v>0</v>
          </cell>
        </row>
        <row r="238">
          <cell r="A238">
            <v>2020103</v>
          </cell>
          <cell r="B238" t="str">
            <v>     机关服务</v>
          </cell>
          <cell r="C238" t="str">
            <v/>
          </cell>
          <cell r="D238">
            <v>0</v>
          </cell>
          <cell r="E238">
            <v>0</v>
          </cell>
          <cell r="F238">
            <v>0</v>
          </cell>
        </row>
        <row r="239">
          <cell r="A239">
            <v>2020104</v>
          </cell>
          <cell r="B239" t="str">
            <v>     专项业务</v>
          </cell>
          <cell r="C239" t="str">
            <v/>
          </cell>
          <cell r="D239">
            <v>0</v>
          </cell>
          <cell r="E239">
            <v>0</v>
          </cell>
          <cell r="F239">
            <v>0</v>
          </cell>
        </row>
        <row r="240">
          <cell r="A240">
            <v>2020150</v>
          </cell>
          <cell r="B240" t="str">
            <v>     事业运行</v>
          </cell>
          <cell r="C240" t="str">
            <v/>
          </cell>
          <cell r="D240">
            <v>0</v>
          </cell>
          <cell r="E240">
            <v>0</v>
          </cell>
          <cell r="F240">
            <v>0</v>
          </cell>
        </row>
        <row r="241">
          <cell r="A241">
            <v>2020199</v>
          </cell>
          <cell r="B241" t="str">
            <v>     其他外交管理事务支出</v>
          </cell>
          <cell r="C241" t="str">
            <v/>
          </cell>
          <cell r="D241">
            <v>0</v>
          </cell>
          <cell r="E241">
            <v>0</v>
          </cell>
          <cell r="F241">
            <v>0</v>
          </cell>
        </row>
        <row r="242">
          <cell r="A242">
            <v>20202</v>
          </cell>
          <cell r="B242" t="str">
            <v>   驻外机构</v>
          </cell>
          <cell r="C242">
            <v>0</v>
          </cell>
          <cell r="D242">
            <v>0</v>
          </cell>
          <cell r="E242">
            <v>0</v>
          </cell>
          <cell r="F242">
            <v>0</v>
          </cell>
        </row>
        <row r="243">
          <cell r="A243">
            <v>2020201</v>
          </cell>
          <cell r="B243" t="str">
            <v>     驻外使领馆（团、处）</v>
          </cell>
          <cell r="C243" t="str">
            <v/>
          </cell>
          <cell r="D243">
            <v>0</v>
          </cell>
          <cell r="E243">
            <v>0</v>
          </cell>
          <cell r="F243">
            <v>0</v>
          </cell>
        </row>
        <row r="244">
          <cell r="A244">
            <v>2020202</v>
          </cell>
          <cell r="B244" t="str">
            <v>     其他驻外机构支出</v>
          </cell>
          <cell r="C244" t="str">
            <v/>
          </cell>
          <cell r="D244">
            <v>0</v>
          </cell>
          <cell r="E244">
            <v>0</v>
          </cell>
          <cell r="F244">
            <v>0</v>
          </cell>
        </row>
        <row r="245">
          <cell r="A245">
            <v>20203</v>
          </cell>
          <cell r="B245" t="str">
            <v>   对外援助</v>
          </cell>
          <cell r="C245">
            <v>0</v>
          </cell>
          <cell r="D245">
            <v>0</v>
          </cell>
          <cell r="E245">
            <v>0</v>
          </cell>
          <cell r="F245">
            <v>0</v>
          </cell>
        </row>
        <row r="246">
          <cell r="A246">
            <v>2020304</v>
          </cell>
          <cell r="B246" t="str">
            <v>     援外优惠贷款贴息</v>
          </cell>
          <cell r="C246" t="str">
            <v/>
          </cell>
          <cell r="D246">
            <v>0</v>
          </cell>
          <cell r="E246">
            <v>0</v>
          </cell>
          <cell r="F246">
            <v>0</v>
          </cell>
        </row>
        <row r="247">
          <cell r="A247">
            <v>2020306</v>
          </cell>
          <cell r="B247" t="str">
            <v>     对外援助</v>
          </cell>
          <cell r="C247" t="str">
            <v/>
          </cell>
          <cell r="D247">
            <v>0</v>
          </cell>
          <cell r="E247">
            <v>0</v>
          </cell>
          <cell r="F247">
            <v>0</v>
          </cell>
        </row>
        <row r="248">
          <cell r="A248">
            <v>20204</v>
          </cell>
          <cell r="B248" t="str">
            <v>   国际组织</v>
          </cell>
          <cell r="C248">
            <v>0</v>
          </cell>
          <cell r="D248">
            <v>0</v>
          </cell>
          <cell r="E248">
            <v>0</v>
          </cell>
          <cell r="F248">
            <v>0</v>
          </cell>
        </row>
        <row r="249">
          <cell r="A249">
            <v>2020401</v>
          </cell>
          <cell r="B249" t="str">
            <v>     国际组织会费</v>
          </cell>
          <cell r="C249" t="str">
            <v/>
          </cell>
          <cell r="D249">
            <v>0</v>
          </cell>
          <cell r="E249">
            <v>0</v>
          </cell>
          <cell r="F249">
            <v>0</v>
          </cell>
        </row>
        <row r="250">
          <cell r="A250">
            <v>2020402</v>
          </cell>
          <cell r="B250" t="str">
            <v>     国际组织捐赠</v>
          </cell>
          <cell r="C250" t="str">
            <v/>
          </cell>
          <cell r="D250">
            <v>0</v>
          </cell>
          <cell r="E250">
            <v>0</v>
          </cell>
          <cell r="F250">
            <v>0</v>
          </cell>
        </row>
        <row r="251">
          <cell r="A251">
            <v>2020403</v>
          </cell>
          <cell r="B251" t="str">
            <v>     维和摊款</v>
          </cell>
          <cell r="C251" t="str">
            <v/>
          </cell>
          <cell r="D251">
            <v>0</v>
          </cell>
          <cell r="E251">
            <v>0</v>
          </cell>
          <cell r="F251">
            <v>0</v>
          </cell>
        </row>
        <row r="252">
          <cell r="A252">
            <v>2020404</v>
          </cell>
          <cell r="B252" t="str">
            <v>     国际组织股金及基金</v>
          </cell>
          <cell r="C252" t="str">
            <v/>
          </cell>
          <cell r="D252">
            <v>0</v>
          </cell>
          <cell r="E252">
            <v>0</v>
          </cell>
          <cell r="F252">
            <v>0</v>
          </cell>
        </row>
        <row r="253">
          <cell r="A253">
            <v>2020499</v>
          </cell>
          <cell r="B253" t="str">
            <v>     其他国际组织支出</v>
          </cell>
          <cell r="C253" t="str">
            <v/>
          </cell>
          <cell r="D253">
            <v>0</v>
          </cell>
          <cell r="E253">
            <v>0</v>
          </cell>
          <cell r="F253">
            <v>0</v>
          </cell>
        </row>
        <row r="254">
          <cell r="A254">
            <v>20205</v>
          </cell>
          <cell r="B254" t="str">
            <v>   对外合作与交流</v>
          </cell>
          <cell r="C254">
            <v>0</v>
          </cell>
          <cell r="D254">
            <v>0</v>
          </cell>
          <cell r="E254">
            <v>0</v>
          </cell>
          <cell r="F254">
            <v>0</v>
          </cell>
        </row>
        <row r="255">
          <cell r="A255">
            <v>2020503</v>
          </cell>
          <cell r="B255" t="str">
            <v>     在华国际会议</v>
          </cell>
          <cell r="C255" t="str">
            <v/>
          </cell>
          <cell r="D255">
            <v>0</v>
          </cell>
          <cell r="E255">
            <v>0</v>
          </cell>
          <cell r="F255">
            <v>0</v>
          </cell>
        </row>
        <row r="256">
          <cell r="A256">
            <v>2020504</v>
          </cell>
          <cell r="B256" t="str">
            <v>     国际交流活动</v>
          </cell>
          <cell r="C256" t="str">
            <v/>
          </cell>
          <cell r="D256">
            <v>0</v>
          </cell>
          <cell r="E256">
            <v>0</v>
          </cell>
          <cell r="F256">
            <v>0</v>
          </cell>
        </row>
        <row r="257">
          <cell r="A257">
            <v>2020505</v>
          </cell>
          <cell r="B257" t="str">
            <v>     对外合作活动</v>
          </cell>
          <cell r="C257" t="str">
            <v/>
          </cell>
          <cell r="D257">
            <v>0</v>
          </cell>
          <cell r="E257">
            <v>0</v>
          </cell>
          <cell r="F257">
            <v>0</v>
          </cell>
        </row>
        <row r="258">
          <cell r="A258">
            <v>2020599</v>
          </cell>
          <cell r="B258" t="str">
            <v>     其他对外合作与交流支出</v>
          </cell>
          <cell r="C258" t="str">
            <v/>
          </cell>
          <cell r="D258">
            <v>0</v>
          </cell>
          <cell r="E258">
            <v>0</v>
          </cell>
          <cell r="F258">
            <v>0</v>
          </cell>
        </row>
        <row r="259">
          <cell r="A259">
            <v>20206</v>
          </cell>
          <cell r="B259" t="str">
            <v>   对外宣传</v>
          </cell>
          <cell r="C259">
            <v>0</v>
          </cell>
          <cell r="D259">
            <v>0</v>
          </cell>
          <cell r="E259">
            <v>0</v>
          </cell>
          <cell r="F259">
            <v>0</v>
          </cell>
        </row>
        <row r="260">
          <cell r="A260">
            <v>2020601</v>
          </cell>
          <cell r="B260" t="str">
            <v>     对外宣传</v>
          </cell>
          <cell r="C260" t="str">
            <v/>
          </cell>
          <cell r="D260">
            <v>0</v>
          </cell>
          <cell r="E260">
            <v>0</v>
          </cell>
          <cell r="F260">
            <v>0</v>
          </cell>
        </row>
        <row r="261">
          <cell r="A261">
            <v>20207</v>
          </cell>
          <cell r="B261" t="str">
            <v>   边界勘界联检</v>
          </cell>
          <cell r="C261">
            <v>0</v>
          </cell>
          <cell r="D261">
            <v>0</v>
          </cell>
          <cell r="E261">
            <v>0</v>
          </cell>
          <cell r="F261">
            <v>0</v>
          </cell>
        </row>
        <row r="262">
          <cell r="A262">
            <v>2020701</v>
          </cell>
          <cell r="B262" t="str">
            <v>     边界勘界</v>
          </cell>
          <cell r="C262" t="str">
            <v/>
          </cell>
          <cell r="D262">
            <v>0</v>
          </cell>
          <cell r="E262">
            <v>0</v>
          </cell>
          <cell r="F262">
            <v>0</v>
          </cell>
        </row>
        <row r="263">
          <cell r="A263">
            <v>2020702</v>
          </cell>
          <cell r="B263" t="str">
            <v>     边界联检</v>
          </cell>
          <cell r="C263" t="str">
            <v/>
          </cell>
          <cell r="D263">
            <v>0</v>
          </cell>
          <cell r="E263">
            <v>0</v>
          </cell>
          <cell r="F263">
            <v>0</v>
          </cell>
        </row>
        <row r="264">
          <cell r="A264">
            <v>2020703</v>
          </cell>
          <cell r="B264" t="str">
            <v>     边界界桩维护</v>
          </cell>
          <cell r="C264" t="str">
            <v/>
          </cell>
          <cell r="D264">
            <v>0</v>
          </cell>
          <cell r="E264">
            <v>0</v>
          </cell>
          <cell r="F264">
            <v>0</v>
          </cell>
        </row>
        <row r="265">
          <cell r="A265">
            <v>2020799</v>
          </cell>
          <cell r="B265" t="str">
            <v>     其他支出</v>
          </cell>
          <cell r="C265" t="str">
            <v/>
          </cell>
          <cell r="D265">
            <v>0</v>
          </cell>
          <cell r="E265">
            <v>0</v>
          </cell>
          <cell r="F265">
            <v>0</v>
          </cell>
        </row>
        <row r="266">
          <cell r="A266">
            <v>20208</v>
          </cell>
          <cell r="B266" t="str">
            <v>   国际发展合作</v>
          </cell>
          <cell r="C266">
            <v>0</v>
          </cell>
          <cell r="D266">
            <v>0</v>
          </cell>
          <cell r="E266">
            <v>0</v>
          </cell>
          <cell r="F266">
            <v>0</v>
          </cell>
        </row>
        <row r="267">
          <cell r="A267">
            <v>2020801</v>
          </cell>
          <cell r="B267" t="str">
            <v>     行政运行</v>
          </cell>
          <cell r="C267" t="str">
            <v/>
          </cell>
          <cell r="D267">
            <v>0</v>
          </cell>
          <cell r="E267">
            <v>0</v>
          </cell>
          <cell r="F267">
            <v>0</v>
          </cell>
        </row>
        <row r="268">
          <cell r="A268">
            <v>2020802</v>
          </cell>
          <cell r="B268" t="str">
            <v>     一般行政管理事务</v>
          </cell>
          <cell r="C268" t="str">
            <v/>
          </cell>
          <cell r="D268">
            <v>0</v>
          </cell>
          <cell r="E268">
            <v>0</v>
          </cell>
          <cell r="F268">
            <v>0</v>
          </cell>
        </row>
        <row r="269">
          <cell r="A269">
            <v>2020803</v>
          </cell>
          <cell r="B269" t="str">
            <v>     机关服务</v>
          </cell>
          <cell r="C269" t="str">
            <v/>
          </cell>
          <cell r="D269">
            <v>0</v>
          </cell>
          <cell r="E269">
            <v>0</v>
          </cell>
          <cell r="F269">
            <v>0</v>
          </cell>
        </row>
        <row r="270">
          <cell r="A270">
            <v>2020850</v>
          </cell>
          <cell r="B270" t="str">
            <v>     事业运行</v>
          </cell>
          <cell r="C270" t="str">
            <v/>
          </cell>
          <cell r="D270">
            <v>0</v>
          </cell>
          <cell r="E270">
            <v>0</v>
          </cell>
          <cell r="F270">
            <v>0</v>
          </cell>
        </row>
        <row r="271">
          <cell r="A271">
            <v>2020899</v>
          </cell>
          <cell r="B271" t="str">
            <v>     其他国际发展合作支出</v>
          </cell>
          <cell r="C271" t="str">
            <v/>
          </cell>
          <cell r="D271">
            <v>0</v>
          </cell>
          <cell r="E271">
            <v>0</v>
          </cell>
          <cell r="F271">
            <v>0</v>
          </cell>
        </row>
        <row r="272">
          <cell r="A272">
            <v>20299</v>
          </cell>
          <cell r="B272" t="str">
            <v>   其他外交支出</v>
          </cell>
          <cell r="C272">
            <v>0</v>
          </cell>
          <cell r="D272">
            <v>0</v>
          </cell>
          <cell r="E272">
            <v>0</v>
          </cell>
          <cell r="F272">
            <v>0</v>
          </cell>
        </row>
        <row r="273">
          <cell r="A273">
            <v>2029999</v>
          </cell>
          <cell r="B273" t="str">
            <v>     其他外交支出</v>
          </cell>
          <cell r="C273" t="str">
            <v/>
          </cell>
          <cell r="D273">
            <v>0</v>
          </cell>
          <cell r="E273">
            <v>0</v>
          </cell>
          <cell r="F273">
            <v>0</v>
          </cell>
        </row>
        <row r="274">
          <cell r="A274">
            <v>203</v>
          </cell>
          <cell r="B274" t="str">
            <v>国防支出</v>
          </cell>
          <cell r="C274">
            <v>0</v>
          </cell>
          <cell r="D274">
            <v>197</v>
          </cell>
          <cell r="E274">
            <v>329</v>
          </cell>
          <cell r="F274">
            <v>255.43</v>
          </cell>
        </row>
        <row r="275">
          <cell r="A275">
            <v>20301</v>
          </cell>
          <cell r="B275" t="str">
            <v>   军费</v>
          </cell>
          <cell r="C275">
            <v>0</v>
          </cell>
          <cell r="D275">
            <v>0</v>
          </cell>
          <cell r="E275">
            <v>0</v>
          </cell>
          <cell r="F275">
            <v>0</v>
          </cell>
        </row>
        <row r="276">
          <cell r="A276">
            <v>2030101</v>
          </cell>
          <cell r="B276" t="str">
            <v>     现役部队</v>
          </cell>
          <cell r="C276" t="str">
            <v/>
          </cell>
          <cell r="D276">
            <v>0</v>
          </cell>
          <cell r="E276">
            <v>0</v>
          </cell>
          <cell r="F276">
            <v>0</v>
          </cell>
        </row>
        <row r="277">
          <cell r="A277">
            <v>2030102</v>
          </cell>
          <cell r="B277" t="str">
            <v>     预备役部队</v>
          </cell>
          <cell r="C277">
            <v>0</v>
          </cell>
          <cell r="D277">
            <v>0</v>
          </cell>
          <cell r="E277">
            <v>0</v>
          </cell>
          <cell r="F277">
            <v>0</v>
          </cell>
        </row>
        <row r="278">
          <cell r="A278">
            <v>2030199</v>
          </cell>
          <cell r="B278" t="str">
            <v>     其他军费支出</v>
          </cell>
          <cell r="C278">
            <v>0</v>
          </cell>
          <cell r="D278">
            <v>0</v>
          </cell>
          <cell r="E278">
            <v>0</v>
          </cell>
          <cell r="F278">
            <v>0</v>
          </cell>
        </row>
        <row r="279">
          <cell r="A279">
            <v>20304</v>
          </cell>
          <cell r="B279" t="str">
            <v>   国防科研事业</v>
          </cell>
          <cell r="C279" t="str">
            <v/>
          </cell>
          <cell r="D279">
            <v>0</v>
          </cell>
          <cell r="E279">
            <v>0</v>
          </cell>
          <cell r="F279">
            <v>0</v>
          </cell>
        </row>
        <row r="280">
          <cell r="A280">
            <v>2030401</v>
          </cell>
          <cell r="B280" t="str">
            <v>     国防科研事业</v>
          </cell>
          <cell r="C280" t="str">
            <v/>
          </cell>
          <cell r="D280">
            <v>0</v>
          </cell>
          <cell r="E280">
            <v>0</v>
          </cell>
          <cell r="F280">
            <v>0</v>
          </cell>
        </row>
        <row r="281">
          <cell r="A281">
            <v>20305</v>
          </cell>
          <cell r="B281" t="str">
            <v>   专项工程</v>
          </cell>
          <cell r="C281" t="str">
            <v/>
          </cell>
          <cell r="D281">
            <v>0</v>
          </cell>
          <cell r="E281">
            <v>0</v>
          </cell>
          <cell r="F281">
            <v>0</v>
          </cell>
        </row>
        <row r="282">
          <cell r="A282">
            <v>2030501</v>
          </cell>
          <cell r="B282" t="str">
            <v>     专项工程</v>
          </cell>
          <cell r="C282" t="str">
            <v/>
          </cell>
          <cell r="D282">
            <v>0</v>
          </cell>
          <cell r="E282">
            <v>0</v>
          </cell>
          <cell r="F282">
            <v>0</v>
          </cell>
        </row>
        <row r="283">
          <cell r="A283">
            <v>20306</v>
          </cell>
          <cell r="B283" t="str">
            <v>   国防动员</v>
          </cell>
          <cell r="C283">
            <v>0</v>
          </cell>
          <cell r="D283">
            <v>197</v>
          </cell>
          <cell r="E283">
            <v>326</v>
          </cell>
          <cell r="F283">
            <v>255.43</v>
          </cell>
        </row>
        <row r="284">
          <cell r="A284">
            <v>2030601</v>
          </cell>
          <cell r="B284" t="str">
            <v>     兵役征集</v>
          </cell>
          <cell r="C284" t="str">
            <v/>
          </cell>
          <cell r="D284">
            <v>32</v>
          </cell>
          <cell r="E284">
            <v>90</v>
          </cell>
          <cell r="F284">
            <v>109</v>
          </cell>
        </row>
        <row r="285">
          <cell r="A285">
            <v>2030602</v>
          </cell>
          <cell r="B285" t="str">
            <v>     经济动员</v>
          </cell>
          <cell r="C285" t="str">
            <v/>
          </cell>
          <cell r="D285">
            <v>0</v>
          </cell>
          <cell r="E285">
            <v>0</v>
          </cell>
          <cell r="F285">
            <v>0</v>
          </cell>
        </row>
        <row r="286">
          <cell r="A286">
            <v>2030603</v>
          </cell>
          <cell r="B286" t="str">
            <v>     人民防空</v>
          </cell>
          <cell r="C286" t="str">
            <v/>
          </cell>
          <cell r="D286">
            <v>0</v>
          </cell>
          <cell r="E286">
            <v>0</v>
          </cell>
          <cell r="F286">
            <v>0</v>
          </cell>
        </row>
        <row r="287">
          <cell r="A287">
            <v>2030604</v>
          </cell>
          <cell r="B287" t="str">
            <v>     交通战备</v>
          </cell>
          <cell r="C287" t="str">
            <v/>
          </cell>
          <cell r="D287">
            <v>0</v>
          </cell>
          <cell r="E287">
            <v>0</v>
          </cell>
          <cell r="F287">
            <v>0</v>
          </cell>
        </row>
        <row r="288">
          <cell r="A288">
            <v>2030605</v>
          </cell>
          <cell r="B288" t="str">
            <v>     国防教育</v>
          </cell>
          <cell r="C288" t="str">
            <v/>
          </cell>
          <cell r="D288">
            <v>10</v>
          </cell>
          <cell r="E288">
            <v>0</v>
          </cell>
          <cell r="F288">
            <v>0</v>
          </cell>
        </row>
        <row r="289">
          <cell r="A289">
            <v>2030606</v>
          </cell>
          <cell r="B289" t="str">
            <v>     预备役部队</v>
          </cell>
          <cell r="C289" t="str">
            <v/>
          </cell>
          <cell r="D289">
            <v>0</v>
          </cell>
          <cell r="E289">
            <v>0</v>
          </cell>
          <cell r="F289">
            <v>0</v>
          </cell>
        </row>
        <row r="290">
          <cell r="A290">
            <v>2030607</v>
          </cell>
          <cell r="B290" t="str">
            <v>     民兵</v>
          </cell>
          <cell r="C290" t="str">
            <v/>
          </cell>
          <cell r="D290">
            <v>133</v>
          </cell>
          <cell r="E290">
            <v>221</v>
          </cell>
          <cell r="F290">
            <v>146.43</v>
          </cell>
        </row>
        <row r="291">
          <cell r="A291">
            <v>2030608</v>
          </cell>
          <cell r="B291" t="str">
            <v>     边海防</v>
          </cell>
          <cell r="C291" t="str">
            <v/>
          </cell>
          <cell r="D291">
            <v>0</v>
          </cell>
          <cell r="E291">
            <v>0</v>
          </cell>
          <cell r="F291">
            <v>0</v>
          </cell>
        </row>
        <row r="292">
          <cell r="A292">
            <v>2030699</v>
          </cell>
          <cell r="B292" t="str">
            <v>     其他国防动员支出</v>
          </cell>
          <cell r="C292" t="str">
            <v/>
          </cell>
          <cell r="D292">
            <v>22</v>
          </cell>
          <cell r="E292">
            <v>15</v>
          </cell>
          <cell r="F292">
            <v>0</v>
          </cell>
        </row>
        <row r="293">
          <cell r="A293">
            <v>20399</v>
          </cell>
          <cell r="B293" t="str">
            <v>   其他国防支出</v>
          </cell>
          <cell r="C293" t="str">
            <v/>
          </cell>
          <cell r="D293">
            <v>0</v>
          </cell>
          <cell r="E293">
            <v>3</v>
          </cell>
          <cell r="F293">
            <v>0</v>
          </cell>
        </row>
        <row r="294">
          <cell r="A294">
            <v>2039999</v>
          </cell>
          <cell r="B294" t="str">
            <v>     其他国防支出</v>
          </cell>
          <cell r="C294" t="str">
            <v/>
          </cell>
          <cell r="D294">
            <v>0</v>
          </cell>
          <cell r="E294">
            <v>3</v>
          </cell>
          <cell r="F294">
            <v>0</v>
          </cell>
        </row>
        <row r="295">
          <cell r="A295">
            <v>204</v>
          </cell>
          <cell r="B295" t="str">
            <v>公共安全支出</v>
          </cell>
          <cell r="C295">
            <v>0</v>
          </cell>
          <cell r="D295">
            <v>12217</v>
          </cell>
          <cell r="E295">
            <v>11526</v>
          </cell>
          <cell r="F295">
            <v>13029.61</v>
          </cell>
        </row>
        <row r="296">
          <cell r="A296">
            <v>20401</v>
          </cell>
          <cell r="B296" t="str">
            <v>   武装警察部队</v>
          </cell>
          <cell r="C296">
            <v>0</v>
          </cell>
          <cell r="D296">
            <v>0</v>
          </cell>
          <cell r="E296">
            <v>0</v>
          </cell>
          <cell r="F296">
            <v>0</v>
          </cell>
        </row>
        <row r="297">
          <cell r="A297">
            <v>2040101</v>
          </cell>
          <cell r="B297" t="str">
            <v>     武装警察部队</v>
          </cell>
          <cell r="C297" t="str">
            <v/>
          </cell>
          <cell r="D297">
            <v>0</v>
          </cell>
          <cell r="E297">
            <v>0</v>
          </cell>
          <cell r="F297">
            <v>0</v>
          </cell>
        </row>
        <row r="298">
          <cell r="A298">
            <v>2040199</v>
          </cell>
          <cell r="B298" t="str">
            <v>     其他武装警察部队支出</v>
          </cell>
          <cell r="C298" t="str">
            <v/>
          </cell>
          <cell r="D298">
            <v>0</v>
          </cell>
          <cell r="E298">
            <v>0</v>
          </cell>
          <cell r="F298">
            <v>0</v>
          </cell>
        </row>
        <row r="299">
          <cell r="A299">
            <v>20402</v>
          </cell>
          <cell r="B299" t="str">
            <v>   公安</v>
          </cell>
          <cell r="C299">
            <v>0</v>
          </cell>
          <cell r="D299">
            <v>11015</v>
          </cell>
          <cell r="E299">
            <v>10294</v>
          </cell>
          <cell r="F299">
            <v>12221.7</v>
          </cell>
        </row>
        <row r="300">
          <cell r="A300">
            <v>2040201</v>
          </cell>
          <cell r="B300" t="str">
            <v>     行政运行</v>
          </cell>
          <cell r="C300" t="str">
            <v/>
          </cell>
          <cell r="D300">
            <v>9027</v>
          </cell>
          <cell r="E300">
            <v>9035</v>
          </cell>
          <cell r="F300">
            <v>10921.7</v>
          </cell>
        </row>
        <row r="301">
          <cell r="A301">
            <v>2040202</v>
          </cell>
          <cell r="B301" t="str">
            <v>     一般行政管理事务</v>
          </cell>
          <cell r="C301" t="str">
            <v/>
          </cell>
          <cell r="D301">
            <v>0</v>
          </cell>
          <cell r="E301">
            <v>0</v>
          </cell>
          <cell r="F301">
            <v>0</v>
          </cell>
        </row>
        <row r="302">
          <cell r="A302">
            <v>2040203</v>
          </cell>
          <cell r="B302" t="str">
            <v>     机关服务</v>
          </cell>
          <cell r="C302" t="str">
            <v/>
          </cell>
          <cell r="D302">
            <v>0</v>
          </cell>
          <cell r="E302">
            <v>0</v>
          </cell>
          <cell r="F302">
            <v>0</v>
          </cell>
        </row>
        <row r="303">
          <cell r="A303">
            <v>2040219</v>
          </cell>
          <cell r="B303" t="str">
            <v>     信息化建设</v>
          </cell>
          <cell r="C303" t="str">
            <v/>
          </cell>
          <cell r="D303">
            <v>0</v>
          </cell>
          <cell r="E303">
            <v>0</v>
          </cell>
          <cell r="F303">
            <v>0</v>
          </cell>
        </row>
        <row r="304">
          <cell r="A304">
            <v>2040220</v>
          </cell>
          <cell r="B304" t="str">
            <v>     执法办案</v>
          </cell>
          <cell r="C304" t="str">
            <v/>
          </cell>
          <cell r="D304">
            <v>40</v>
          </cell>
          <cell r="E304">
            <v>668</v>
          </cell>
          <cell r="F304">
            <v>925</v>
          </cell>
        </row>
        <row r="305">
          <cell r="A305">
            <v>2040221</v>
          </cell>
          <cell r="B305" t="str">
            <v>     特别业务</v>
          </cell>
          <cell r="C305" t="str">
            <v/>
          </cell>
          <cell r="D305">
            <v>0</v>
          </cell>
          <cell r="E305">
            <v>0</v>
          </cell>
          <cell r="F305">
            <v>0</v>
          </cell>
        </row>
        <row r="306">
          <cell r="A306">
            <v>2040222</v>
          </cell>
          <cell r="B306" t="str">
            <v>     特勤业务</v>
          </cell>
          <cell r="C306" t="str">
            <v/>
          </cell>
          <cell r="D306">
            <v>0</v>
          </cell>
          <cell r="E306">
            <v>0</v>
          </cell>
          <cell r="F306">
            <v>0</v>
          </cell>
        </row>
        <row r="307">
          <cell r="A307">
            <v>2040223</v>
          </cell>
          <cell r="B307" t="str">
            <v>     移民事务</v>
          </cell>
          <cell r="C307" t="str">
            <v/>
          </cell>
          <cell r="D307">
            <v>0</v>
          </cell>
          <cell r="E307">
            <v>0</v>
          </cell>
          <cell r="F307">
            <v>0</v>
          </cell>
        </row>
        <row r="308">
          <cell r="A308">
            <v>2040250</v>
          </cell>
          <cell r="B308" t="str">
            <v>     事业运行</v>
          </cell>
          <cell r="C308" t="str">
            <v/>
          </cell>
          <cell r="D308">
            <v>0</v>
          </cell>
          <cell r="E308">
            <v>0</v>
          </cell>
          <cell r="F308">
            <v>0</v>
          </cell>
        </row>
        <row r="309">
          <cell r="A309">
            <v>2040299</v>
          </cell>
          <cell r="B309" t="str">
            <v>     其他公安支出</v>
          </cell>
          <cell r="C309" t="str">
            <v/>
          </cell>
          <cell r="D309">
            <v>1948</v>
          </cell>
          <cell r="E309">
            <v>591</v>
          </cell>
          <cell r="F309">
            <v>375</v>
          </cell>
        </row>
        <row r="310">
          <cell r="A310">
            <v>20403</v>
          </cell>
          <cell r="B310" t="str">
            <v>   国家安全</v>
          </cell>
          <cell r="C310">
            <v>0</v>
          </cell>
          <cell r="D310">
            <v>0</v>
          </cell>
          <cell r="E310">
            <v>0</v>
          </cell>
          <cell r="F310">
            <v>0</v>
          </cell>
        </row>
        <row r="311">
          <cell r="A311">
            <v>2040301</v>
          </cell>
          <cell r="B311" t="str">
            <v>     行政运行</v>
          </cell>
          <cell r="C311" t="str">
            <v/>
          </cell>
          <cell r="D311">
            <v>0</v>
          </cell>
          <cell r="E311">
            <v>0</v>
          </cell>
          <cell r="F311">
            <v>0</v>
          </cell>
        </row>
        <row r="312">
          <cell r="A312">
            <v>2040302</v>
          </cell>
          <cell r="B312" t="str">
            <v>     一般行政管理事务</v>
          </cell>
          <cell r="C312" t="str">
            <v/>
          </cell>
          <cell r="D312">
            <v>0</v>
          </cell>
          <cell r="E312">
            <v>0</v>
          </cell>
          <cell r="F312">
            <v>0</v>
          </cell>
        </row>
        <row r="313">
          <cell r="A313">
            <v>2040303</v>
          </cell>
          <cell r="B313" t="str">
            <v>     机关服务</v>
          </cell>
          <cell r="C313" t="str">
            <v/>
          </cell>
          <cell r="D313">
            <v>0</v>
          </cell>
          <cell r="E313">
            <v>0</v>
          </cell>
          <cell r="F313">
            <v>0</v>
          </cell>
        </row>
        <row r="314">
          <cell r="A314">
            <v>2040304</v>
          </cell>
          <cell r="B314" t="str">
            <v>     安全业务</v>
          </cell>
          <cell r="C314" t="str">
            <v/>
          </cell>
          <cell r="D314">
            <v>0</v>
          </cell>
          <cell r="E314">
            <v>0</v>
          </cell>
          <cell r="F314">
            <v>0</v>
          </cell>
        </row>
        <row r="315">
          <cell r="A315">
            <v>2040350</v>
          </cell>
          <cell r="B315" t="str">
            <v>     事业运行</v>
          </cell>
          <cell r="C315" t="str">
            <v/>
          </cell>
          <cell r="D315">
            <v>0</v>
          </cell>
          <cell r="E315">
            <v>0</v>
          </cell>
          <cell r="F315">
            <v>0</v>
          </cell>
        </row>
        <row r="316">
          <cell r="A316">
            <v>2040399</v>
          </cell>
          <cell r="B316" t="str">
            <v>     其他国家安全支出</v>
          </cell>
          <cell r="C316" t="str">
            <v/>
          </cell>
          <cell r="D316">
            <v>0</v>
          </cell>
          <cell r="E316">
            <v>0</v>
          </cell>
          <cell r="F316">
            <v>0</v>
          </cell>
        </row>
        <row r="317">
          <cell r="A317">
            <v>20404</v>
          </cell>
          <cell r="B317" t="str">
            <v>   检察</v>
          </cell>
          <cell r="C317">
            <v>0</v>
          </cell>
          <cell r="D317">
            <v>0</v>
          </cell>
          <cell r="E317">
            <v>11</v>
          </cell>
          <cell r="F317">
            <v>0</v>
          </cell>
        </row>
        <row r="318">
          <cell r="A318">
            <v>2040401</v>
          </cell>
          <cell r="B318" t="str">
            <v>     行政运行</v>
          </cell>
          <cell r="C318" t="str">
            <v/>
          </cell>
          <cell r="D318">
            <v>0</v>
          </cell>
          <cell r="E318">
            <v>0</v>
          </cell>
          <cell r="F318">
            <v>0</v>
          </cell>
        </row>
        <row r="319">
          <cell r="A319">
            <v>2040402</v>
          </cell>
          <cell r="B319" t="str">
            <v>     一般行政管理事务</v>
          </cell>
          <cell r="C319" t="str">
            <v/>
          </cell>
          <cell r="D319">
            <v>0</v>
          </cell>
          <cell r="E319">
            <v>0</v>
          </cell>
          <cell r="F319">
            <v>0</v>
          </cell>
        </row>
        <row r="320">
          <cell r="A320">
            <v>2040403</v>
          </cell>
          <cell r="B320" t="str">
            <v>     机关服务</v>
          </cell>
          <cell r="C320" t="str">
            <v/>
          </cell>
          <cell r="D320">
            <v>0</v>
          </cell>
          <cell r="E320">
            <v>0</v>
          </cell>
          <cell r="F320">
            <v>0</v>
          </cell>
        </row>
        <row r="321">
          <cell r="A321">
            <v>2040409</v>
          </cell>
          <cell r="B321" t="str">
            <v>     “两房”建设</v>
          </cell>
          <cell r="C321" t="str">
            <v/>
          </cell>
          <cell r="D321">
            <v>0</v>
          </cell>
          <cell r="E321">
            <v>0</v>
          </cell>
          <cell r="F321">
            <v>0</v>
          </cell>
        </row>
        <row r="322">
          <cell r="A322">
            <v>2040410</v>
          </cell>
          <cell r="B322" t="str">
            <v>     检察监督</v>
          </cell>
          <cell r="C322" t="str">
            <v/>
          </cell>
          <cell r="D322">
            <v>0</v>
          </cell>
          <cell r="E322">
            <v>0</v>
          </cell>
          <cell r="F322">
            <v>0</v>
          </cell>
        </row>
        <row r="323">
          <cell r="A323">
            <v>2040450</v>
          </cell>
          <cell r="B323" t="str">
            <v>     事业运行</v>
          </cell>
          <cell r="C323" t="str">
            <v/>
          </cell>
          <cell r="D323">
            <v>0</v>
          </cell>
          <cell r="E323">
            <v>0</v>
          </cell>
          <cell r="F323">
            <v>0</v>
          </cell>
        </row>
        <row r="324">
          <cell r="A324">
            <v>2040499</v>
          </cell>
          <cell r="B324" t="str">
            <v>     其他检察支出</v>
          </cell>
          <cell r="C324" t="str">
            <v/>
          </cell>
          <cell r="D324">
            <v>0</v>
          </cell>
          <cell r="E324">
            <v>11</v>
          </cell>
          <cell r="F324">
            <v>0</v>
          </cell>
        </row>
        <row r="325">
          <cell r="A325">
            <v>20405</v>
          </cell>
          <cell r="B325" t="str">
            <v>   法院</v>
          </cell>
          <cell r="C325">
            <v>0</v>
          </cell>
          <cell r="D325">
            <v>0</v>
          </cell>
          <cell r="E325">
            <v>30</v>
          </cell>
          <cell r="F325">
            <v>0</v>
          </cell>
        </row>
        <row r="326">
          <cell r="A326">
            <v>2040501</v>
          </cell>
          <cell r="B326" t="str">
            <v>     行政运行</v>
          </cell>
          <cell r="C326" t="str">
            <v/>
          </cell>
          <cell r="D326">
            <v>0</v>
          </cell>
          <cell r="E326">
            <v>0</v>
          </cell>
          <cell r="F326">
            <v>0</v>
          </cell>
        </row>
        <row r="327">
          <cell r="A327">
            <v>2040502</v>
          </cell>
          <cell r="B327" t="str">
            <v>     一般行政管理事务</v>
          </cell>
          <cell r="C327" t="str">
            <v/>
          </cell>
          <cell r="D327">
            <v>0</v>
          </cell>
          <cell r="E327">
            <v>0</v>
          </cell>
          <cell r="F327">
            <v>0</v>
          </cell>
        </row>
        <row r="328">
          <cell r="A328">
            <v>2040503</v>
          </cell>
          <cell r="B328" t="str">
            <v>     机关服务</v>
          </cell>
          <cell r="C328" t="str">
            <v/>
          </cell>
          <cell r="D328">
            <v>0</v>
          </cell>
          <cell r="E328">
            <v>0</v>
          </cell>
          <cell r="F328">
            <v>0</v>
          </cell>
        </row>
        <row r="329">
          <cell r="A329">
            <v>2040504</v>
          </cell>
          <cell r="B329" t="str">
            <v>     案件审判</v>
          </cell>
          <cell r="C329" t="str">
            <v/>
          </cell>
          <cell r="D329">
            <v>0</v>
          </cell>
          <cell r="E329">
            <v>0</v>
          </cell>
          <cell r="F329">
            <v>0</v>
          </cell>
        </row>
        <row r="330">
          <cell r="A330">
            <v>2040505</v>
          </cell>
          <cell r="B330" t="str">
            <v>     案件执行</v>
          </cell>
          <cell r="C330" t="str">
            <v/>
          </cell>
          <cell r="D330">
            <v>0</v>
          </cell>
          <cell r="E330">
            <v>0</v>
          </cell>
          <cell r="F330">
            <v>0</v>
          </cell>
        </row>
        <row r="331">
          <cell r="A331">
            <v>2040506</v>
          </cell>
          <cell r="B331" t="str">
            <v>     “两庭”建设</v>
          </cell>
          <cell r="C331" t="str">
            <v/>
          </cell>
          <cell r="D331">
            <v>0</v>
          </cell>
          <cell r="E331">
            <v>0</v>
          </cell>
          <cell r="F331">
            <v>0</v>
          </cell>
        </row>
        <row r="332">
          <cell r="A332">
            <v>2040550</v>
          </cell>
          <cell r="B332" t="str">
            <v>     事业运行</v>
          </cell>
          <cell r="C332" t="str">
            <v/>
          </cell>
          <cell r="D332">
            <v>0</v>
          </cell>
          <cell r="E332">
            <v>0</v>
          </cell>
          <cell r="F332">
            <v>0</v>
          </cell>
        </row>
        <row r="333">
          <cell r="A333">
            <v>2040599</v>
          </cell>
          <cell r="B333" t="str">
            <v>     其他法院支出</v>
          </cell>
          <cell r="C333" t="str">
            <v/>
          </cell>
          <cell r="D333">
            <v>0</v>
          </cell>
          <cell r="E333">
            <v>30</v>
          </cell>
          <cell r="F333">
            <v>0</v>
          </cell>
        </row>
        <row r="334">
          <cell r="A334">
            <v>20406</v>
          </cell>
          <cell r="B334" t="str">
            <v>   司法</v>
          </cell>
          <cell r="C334">
            <v>0</v>
          </cell>
          <cell r="D334">
            <v>1109</v>
          </cell>
          <cell r="E334">
            <v>880</v>
          </cell>
          <cell r="F334">
            <v>707.91</v>
          </cell>
        </row>
        <row r="335">
          <cell r="A335">
            <v>2040601</v>
          </cell>
          <cell r="B335" t="str">
            <v>     行政运行</v>
          </cell>
          <cell r="C335" t="str">
            <v/>
          </cell>
          <cell r="D335">
            <v>658</v>
          </cell>
          <cell r="E335">
            <v>627</v>
          </cell>
          <cell r="F335">
            <v>557.52</v>
          </cell>
        </row>
        <row r="336">
          <cell r="A336">
            <v>2040602</v>
          </cell>
          <cell r="B336" t="str">
            <v>     一般行政管理事务</v>
          </cell>
          <cell r="C336" t="str">
            <v/>
          </cell>
          <cell r="D336">
            <v>253</v>
          </cell>
          <cell r="E336">
            <v>0</v>
          </cell>
          <cell r="F336">
            <v>0</v>
          </cell>
        </row>
        <row r="337">
          <cell r="A337">
            <v>2040603</v>
          </cell>
          <cell r="B337" t="str">
            <v>     机关服务</v>
          </cell>
          <cell r="C337" t="str">
            <v/>
          </cell>
          <cell r="D337">
            <v>0</v>
          </cell>
          <cell r="E337">
            <v>0</v>
          </cell>
          <cell r="F337">
            <v>0</v>
          </cell>
        </row>
        <row r="338">
          <cell r="A338">
            <v>2040604</v>
          </cell>
          <cell r="B338" t="str">
            <v>     基层司法业务</v>
          </cell>
          <cell r="C338" t="str">
            <v/>
          </cell>
          <cell r="D338">
            <v>0</v>
          </cell>
          <cell r="E338">
            <v>45</v>
          </cell>
          <cell r="F338">
            <v>0</v>
          </cell>
        </row>
        <row r="339">
          <cell r="A339">
            <v>2040605</v>
          </cell>
          <cell r="B339" t="str">
            <v>     普法宣传</v>
          </cell>
          <cell r="C339" t="str">
            <v/>
          </cell>
          <cell r="D339">
            <v>0</v>
          </cell>
          <cell r="E339">
            <v>25</v>
          </cell>
          <cell r="F339">
            <v>0</v>
          </cell>
        </row>
        <row r="340">
          <cell r="A340">
            <v>2040606</v>
          </cell>
          <cell r="B340" t="str">
            <v>     律师管理</v>
          </cell>
          <cell r="C340" t="str">
            <v/>
          </cell>
          <cell r="D340">
            <v>0</v>
          </cell>
          <cell r="E340">
            <v>0</v>
          </cell>
          <cell r="F340">
            <v>0</v>
          </cell>
        </row>
        <row r="341">
          <cell r="A341">
            <v>2040607</v>
          </cell>
          <cell r="B341" t="str">
            <v>     公共法律服务</v>
          </cell>
          <cell r="C341" t="str">
            <v/>
          </cell>
          <cell r="D341">
            <v>0</v>
          </cell>
          <cell r="E341">
            <v>0</v>
          </cell>
          <cell r="F341">
            <v>41.68</v>
          </cell>
        </row>
        <row r="342">
          <cell r="A342">
            <v>2040608</v>
          </cell>
          <cell r="B342" t="str">
            <v>     国家统一法律职业资格考试</v>
          </cell>
          <cell r="C342" t="str">
            <v/>
          </cell>
          <cell r="D342">
            <v>0</v>
          </cell>
          <cell r="E342">
            <v>0</v>
          </cell>
          <cell r="F342">
            <v>0</v>
          </cell>
        </row>
        <row r="343">
          <cell r="A343">
            <v>2040610</v>
          </cell>
          <cell r="B343" t="str">
            <v>     社区矫正</v>
          </cell>
          <cell r="C343" t="str">
            <v/>
          </cell>
          <cell r="D343">
            <v>0</v>
          </cell>
          <cell r="E343">
            <v>25</v>
          </cell>
          <cell r="F343">
            <v>0</v>
          </cell>
        </row>
        <row r="344">
          <cell r="A344">
            <v>2040611</v>
          </cell>
          <cell r="B344" t="str">
            <v>     司法鉴定</v>
          </cell>
          <cell r="C344" t="str">
            <v/>
          </cell>
          <cell r="D344">
            <v>0</v>
          </cell>
          <cell r="E344">
            <v>0</v>
          </cell>
          <cell r="F344">
            <v>0</v>
          </cell>
        </row>
        <row r="345">
          <cell r="A345">
            <v>2040612</v>
          </cell>
          <cell r="B345" t="str">
            <v>     法治建设</v>
          </cell>
          <cell r="C345" t="str">
            <v/>
          </cell>
          <cell r="D345">
            <v>0</v>
          </cell>
          <cell r="E345">
            <v>0</v>
          </cell>
          <cell r="F345">
            <v>0</v>
          </cell>
        </row>
        <row r="346">
          <cell r="A346">
            <v>2040613</v>
          </cell>
          <cell r="B346" t="str">
            <v>     信息化建设</v>
          </cell>
          <cell r="C346" t="str">
            <v/>
          </cell>
          <cell r="D346">
            <v>0</v>
          </cell>
          <cell r="E346">
            <v>0</v>
          </cell>
          <cell r="F346">
            <v>0</v>
          </cell>
        </row>
        <row r="347">
          <cell r="A347">
            <v>2040650</v>
          </cell>
          <cell r="B347" t="str">
            <v>     事业运行</v>
          </cell>
          <cell r="C347" t="str">
            <v/>
          </cell>
          <cell r="D347">
            <v>0</v>
          </cell>
          <cell r="E347">
            <v>0</v>
          </cell>
          <cell r="F347">
            <v>0</v>
          </cell>
        </row>
        <row r="348">
          <cell r="A348">
            <v>2040699</v>
          </cell>
          <cell r="B348" t="str">
            <v>     其他司法支出</v>
          </cell>
          <cell r="C348" t="str">
            <v/>
          </cell>
          <cell r="D348">
            <v>198</v>
          </cell>
          <cell r="E348">
            <v>158</v>
          </cell>
          <cell r="F348">
            <v>108.71</v>
          </cell>
        </row>
        <row r="349">
          <cell r="A349">
            <v>20407</v>
          </cell>
          <cell r="B349" t="str">
            <v>   监狱</v>
          </cell>
          <cell r="C349">
            <v>0</v>
          </cell>
          <cell r="D349">
            <v>0</v>
          </cell>
          <cell r="E349">
            <v>0</v>
          </cell>
          <cell r="F349">
            <v>0</v>
          </cell>
        </row>
        <row r="350">
          <cell r="A350">
            <v>2040701</v>
          </cell>
          <cell r="B350" t="str">
            <v>     行政运行</v>
          </cell>
          <cell r="C350" t="str">
            <v/>
          </cell>
          <cell r="D350">
            <v>0</v>
          </cell>
          <cell r="E350">
            <v>0</v>
          </cell>
          <cell r="F350">
            <v>0</v>
          </cell>
        </row>
        <row r="351">
          <cell r="A351">
            <v>2040702</v>
          </cell>
          <cell r="B351" t="str">
            <v>     一般行政管理事务</v>
          </cell>
          <cell r="C351" t="str">
            <v/>
          </cell>
          <cell r="D351">
            <v>0</v>
          </cell>
          <cell r="E351">
            <v>0</v>
          </cell>
          <cell r="F351">
            <v>0</v>
          </cell>
        </row>
        <row r="352">
          <cell r="A352">
            <v>2040703</v>
          </cell>
          <cell r="B352" t="str">
            <v>     机关服务</v>
          </cell>
          <cell r="C352" t="str">
            <v/>
          </cell>
          <cell r="D352">
            <v>0</v>
          </cell>
          <cell r="E352">
            <v>0</v>
          </cell>
          <cell r="F352">
            <v>0</v>
          </cell>
        </row>
        <row r="353">
          <cell r="A353">
            <v>2040704</v>
          </cell>
          <cell r="B353" t="str">
            <v>     罪犯生活及医疗卫生</v>
          </cell>
          <cell r="C353" t="str">
            <v/>
          </cell>
          <cell r="D353">
            <v>0</v>
          </cell>
          <cell r="E353">
            <v>0</v>
          </cell>
          <cell r="F353">
            <v>0</v>
          </cell>
        </row>
        <row r="354">
          <cell r="A354">
            <v>2040705</v>
          </cell>
          <cell r="B354" t="str">
            <v>     监狱业务及罪犯改造</v>
          </cell>
          <cell r="C354" t="str">
            <v/>
          </cell>
          <cell r="D354">
            <v>0</v>
          </cell>
          <cell r="E354">
            <v>0</v>
          </cell>
          <cell r="F354">
            <v>0</v>
          </cell>
        </row>
        <row r="355">
          <cell r="A355">
            <v>2040706</v>
          </cell>
          <cell r="B355" t="str">
            <v>     狱政设施建设</v>
          </cell>
          <cell r="C355" t="str">
            <v/>
          </cell>
          <cell r="D355">
            <v>0</v>
          </cell>
          <cell r="E355">
            <v>0</v>
          </cell>
          <cell r="F355">
            <v>0</v>
          </cell>
        </row>
        <row r="356">
          <cell r="A356">
            <v>2040707</v>
          </cell>
          <cell r="B356" t="str">
            <v>     信息化建设</v>
          </cell>
          <cell r="C356" t="str">
            <v/>
          </cell>
          <cell r="D356">
            <v>0</v>
          </cell>
          <cell r="E356">
            <v>0</v>
          </cell>
          <cell r="F356">
            <v>0</v>
          </cell>
        </row>
        <row r="357">
          <cell r="A357">
            <v>2040750</v>
          </cell>
          <cell r="B357" t="str">
            <v>     事业运行</v>
          </cell>
          <cell r="C357" t="str">
            <v/>
          </cell>
          <cell r="D357">
            <v>0</v>
          </cell>
          <cell r="E357">
            <v>0</v>
          </cell>
          <cell r="F357">
            <v>0</v>
          </cell>
        </row>
        <row r="358">
          <cell r="A358">
            <v>2040799</v>
          </cell>
          <cell r="B358" t="str">
            <v>     其他监狱支出</v>
          </cell>
          <cell r="C358" t="str">
            <v/>
          </cell>
          <cell r="D358">
            <v>0</v>
          </cell>
          <cell r="E358">
            <v>0</v>
          </cell>
          <cell r="F358">
            <v>0</v>
          </cell>
        </row>
        <row r="359">
          <cell r="A359">
            <v>20408</v>
          </cell>
          <cell r="B359" t="str">
            <v>   强制隔离戒毒</v>
          </cell>
          <cell r="C359">
            <v>0</v>
          </cell>
          <cell r="D359">
            <v>0</v>
          </cell>
          <cell r="E359">
            <v>0</v>
          </cell>
          <cell r="F359">
            <v>0</v>
          </cell>
        </row>
        <row r="360">
          <cell r="A360">
            <v>2040801</v>
          </cell>
          <cell r="B360" t="str">
            <v>     行政运行</v>
          </cell>
          <cell r="C360" t="str">
            <v/>
          </cell>
          <cell r="D360">
            <v>0</v>
          </cell>
          <cell r="E360">
            <v>0</v>
          </cell>
          <cell r="F360">
            <v>0</v>
          </cell>
        </row>
        <row r="361">
          <cell r="A361">
            <v>2040802</v>
          </cell>
          <cell r="B361" t="str">
            <v>     一般行政管理事务</v>
          </cell>
          <cell r="C361" t="str">
            <v/>
          </cell>
          <cell r="D361">
            <v>0</v>
          </cell>
          <cell r="E361">
            <v>0</v>
          </cell>
          <cell r="F361">
            <v>0</v>
          </cell>
        </row>
        <row r="362">
          <cell r="A362">
            <v>2040803</v>
          </cell>
          <cell r="B362" t="str">
            <v>     机关服务</v>
          </cell>
          <cell r="C362" t="str">
            <v/>
          </cell>
          <cell r="D362">
            <v>0</v>
          </cell>
          <cell r="E362">
            <v>0</v>
          </cell>
          <cell r="F362">
            <v>0</v>
          </cell>
        </row>
        <row r="363">
          <cell r="A363">
            <v>2040804</v>
          </cell>
          <cell r="B363" t="str">
            <v>     强制隔离戒毒人员生活</v>
          </cell>
          <cell r="C363" t="str">
            <v/>
          </cell>
          <cell r="D363">
            <v>0</v>
          </cell>
          <cell r="E363">
            <v>0</v>
          </cell>
          <cell r="F363">
            <v>0</v>
          </cell>
        </row>
        <row r="364">
          <cell r="A364">
            <v>2040805</v>
          </cell>
          <cell r="B364" t="str">
            <v>     强制隔离戒毒人员教育</v>
          </cell>
          <cell r="C364" t="str">
            <v/>
          </cell>
          <cell r="D364">
            <v>0</v>
          </cell>
          <cell r="E364">
            <v>0</v>
          </cell>
          <cell r="F364">
            <v>0</v>
          </cell>
        </row>
        <row r="365">
          <cell r="A365">
            <v>2040806</v>
          </cell>
          <cell r="B365" t="str">
            <v>     所政设施建设</v>
          </cell>
          <cell r="C365" t="str">
            <v/>
          </cell>
          <cell r="D365">
            <v>0</v>
          </cell>
          <cell r="E365">
            <v>0</v>
          </cell>
          <cell r="F365">
            <v>0</v>
          </cell>
        </row>
        <row r="366">
          <cell r="A366">
            <v>2040807</v>
          </cell>
          <cell r="B366" t="str">
            <v>     信息化建设</v>
          </cell>
          <cell r="C366" t="str">
            <v/>
          </cell>
          <cell r="D366">
            <v>0</v>
          </cell>
          <cell r="E366">
            <v>0</v>
          </cell>
          <cell r="F366">
            <v>0</v>
          </cell>
        </row>
        <row r="367">
          <cell r="A367">
            <v>2040850</v>
          </cell>
          <cell r="B367" t="str">
            <v>     事业运行</v>
          </cell>
          <cell r="C367" t="str">
            <v/>
          </cell>
          <cell r="D367">
            <v>0</v>
          </cell>
          <cell r="E367">
            <v>0</v>
          </cell>
          <cell r="F367">
            <v>0</v>
          </cell>
        </row>
        <row r="368">
          <cell r="A368">
            <v>2040899</v>
          </cell>
          <cell r="B368" t="str">
            <v>     其他强制隔离戒毒支出</v>
          </cell>
          <cell r="C368" t="str">
            <v/>
          </cell>
          <cell r="D368">
            <v>0</v>
          </cell>
          <cell r="E368">
            <v>0</v>
          </cell>
          <cell r="F368">
            <v>0</v>
          </cell>
        </row>
        <row r="369">
          <cell r="A369">
            <v>20409</v>
          </cell>
          <cell r="B369" t="str">
            <v>   国家保密</v>
          </cell>
          <cell r="C369">
            <v>0</v>
          </cell>
          <cell r="D369">
            <v>0</v>
          </cell>
          <cell r="E369">
            <v>0</v>
          </cell>
          <cell r="F369">
            <v>0</v>
          </cell>
        </row>
        <row r="370">
          <cell r="A370">
            <v>2040901</v>
          </cell>
          <cell r="B370" t="str">
            <v>     行政运行</v>
          </cell>
          <cell r="C370" t="str">
            <v/>
          </cell>
          <cell r="D370">
            <v>0</v>
          </cell>
          <cell r="E370">
            <v>0</v>
          </cell>
          <cell r="F370">
            <v>0</v>
          </cell>
        </row>
        <row r="371">
          <cell r="A371">
            <v>2040902</v>
          </cell>
          <cell r="B371" t="str">
            <v>     一般行政管理事务</v>
          </cell>
          <cell r="C371" t="str">
            <v/>
          </cell>
          <cell r="D371">
            <v>0</v>
          </cell>
          <cell r="E371">
            <v>0</v>
          </cell>
          <cell r="F371">
            <v>0</v>
          </cell>
        </row>
        <row r="372">
          <cell r="A372">
            <v>2040903</v>
          </cell>
          <cell r="B372" t="str">
            <v>     机关服务</v>
          </cell>
          <cell r="C372" t="str">
            <v/>
          </cell>
          <cell r="D372">
            <v>0</v>
          </cell>
          <cell r="E372">
            <v>0</v>
          </cell>
          <cell r="F372">
            <v>0</v>
          </cell>
        </row>
        <row r="373">
          <cell r="A373">
            <v>2040904</v>
          </cell>
          <cell r="B373" t="str">
            <v>     保密技术</v>
          </cell>
          <cell r="C373" t="str">
            <v/>
          </cell>
          <cell r="D373">
            <v>0</v>
          </cell>
          <cell r="E373">
            <v>0</v>
          </cell>
          <cell r="F373">
            <v>0</v>
          </cell>
        </row>
        <row r="374">
          <cell r="A374">
            <v>2040905</v>
          </cell>
          <cell r="B374" t="str">
            <v>     保密管理</v>
          </cell>
          <cell r="C374" t="str">
            <v/>
          </cell>
          <cell r="D374">
            <v>0</v>
          </cell>
          <cell r="E374">
            <v>0</v>
          </cell>
          <cell r="F374">
            <v>0</v>
          </cell>
        </row>
        <row r="375">
          <cell r="A375">
            <v>2040950</v>
          </cell>
          <cell r="B375" t="str">
            <v>     事业运行</v>
          </cell>
          <cell r="C375" t="str">
            <v/>
          </cell>
          <cell r="D375">
            <v>0</v>
          </cell>
          <cell r="E375">
            <v>0</v>
          </cell>
          <cell r="F375">
            <v>0</v>
          </cell>
        </row>
        <row r="376">
          <cell r="A376">
            <v>2040999</v>
          </cell>
          <cell r="B376" t="str">
            <v>     其他国家保密支出</v>
          </cell>
          <cell r="C376" t="str">
            <v/>
          </cell>
          <cell r="D376">
            <v>0</v>
          </cell>
          <cell r="E376">
            <v>0</v>
          </cell>
          <cell r="F376">
            <v>0</v>
          </cell>
        </row>
        <row r="377">
          <cell r="A377">
            <v>20410</v>
          </cell>
          <cell r="B377" t="str">
            <v>   缉私警察</v>
          </cell>
          <cell r="C377">
            <v>0</v>
          </cell>
          <cell r="D377">
            <v>0</v>
          </cell>
          <cell r="E377">
            <v>0</v>
          </cell>
          <cell r="F377">
            <v>0</v>
          </cell>
        </row>
        <row r="378">
          <cell r="A378">
            <v>2041001</v>
          </cell>
          <cell r="B378" t="str">
            <v>     行政运行</v>
          </cell>
          <cell r="C378" t="str">
            <v/>
          </cell>
          <cell r="D378">
            <v>0</v>
          </cell>
          <cell r="E378">
            <v>0</v>
          </cell>
          <cell r="F378">
            <v>0</v>
          </cell>
        </row>
        <row r="379">
          <cell r="A379">
            <v>2041002</v>
          </cell>
          <cell r="B379" t="str">
            <v>     一般行政管理事务</v>
          </cell>
          <cell r="C379" t="str">
            <v/>
          </cell>
          <cell r="D379">
            <v>0</v>
          </cell>
          <cell r="E379">
            <v>0</v>
          </cell>
          <cell r="F379">
            <v>0</v>
          </cell>
        </row>
        <row r="380">
          <cell r="A380">
            <v>2041006</v>
          </cell>
          <cell r="B380" t="str">
            <v>     信息化建设</v>
          </cell>
          <cell r="C380" t="str">
            <v/>
          </cell>
          <cell r="D380">
            <v>0</v>
          </cell>
          <cell r="E380">
            <v>0</v>
          </cell>
          <cell r="F380">
            <v>0</v>
          </cell>
        </row>
        <row r="381">
          <cell r="A381">
            <v>2041007</v>
          </cell>
          <cell r="B381" t="str">
            <v>     缉私业务</v>
          </cell>
          <cell r="C381" t="str">
            <v/>
          </cell>
          <cell r="D381">
            <v>0</v>
          </cell>
          <cell r="E381">
            <v>0</v>
          </cell>
          <cell r="F381">
            <v>0</v>
          </cell>
        </row>
        <row r="382">
          <cell r="A382">
            <v>2041099</v>
          </cell>
          <cell r="B382" t="str">
            <v>     其他缉私警察支出</v>
          </cell>
          <cell r="C382" t="str">
            <v/>
          </cell>
          <cell r="D382">
            <v>0</v>
          </cell>
          <cell r="E382">
            <v>0</v>
          </cell>
          <cell r="F382">
            <v>0</v>
          </cell>
        </row>
        <row r="383">
          <cell r="A383">
            <v>20499</v>
          </cell>
          <cell r="B383" t="str">
            <v>   其他公共安全支出</v>
          </cell>
          <cell r="C383">
            <v>0</v>
          </cell>
          <cell r="D383">
            <v>93</v>
          </cell>
          <cell r="E383">
            <v>311</v>
          </cell>
          <cell r="F383">
            <v>100</v>
          </cell>
        </row>
        <row r="384">
          <cell r="A384">
            <v>2049902</v>
          </cell>
          <cell r="B384" t="str">
            <v>     国家司法救助支出</v>
          </cell>
          <cell r="C384">
            <v>0</v>
          </cell>
          <cell r="D384">
            <v>0</v>
          </cell>
          <cell r="E384">
            <v>0</v>
          </cell>
          <cell r="F384">
            <v>50</v>
          </cell>
        </row>
        <row r="385">
          <cell r="A385">
            <v>2049999</v>
          </cell>
          <cell r="B385" t="str">
            <v>     其他公共安全支出</v>
          </cell>
          <cell r="C385" t="str">
            <v/>
          </cell>
          <cell r="D385">
            <v>93</v>
          </cell>
          <cell r="E385">
            <v>311</v>
          </cell>
          <cell r="F385">
            <v>50</v>
          </cell>
        </row>
        <row r="386">
          <cell r="A386">
            <v>205</v>
          </cell>
          <cell r="B386" t="str">
            <v>教育支出</v>
          </cell>
          <cell r="C386">
            <v>4418.08</v>
          </cell>
          <cell r="D386">
            <v>86804</v>
          </cell>
          <cell r="E386">
            <v>87915</v>
          </cell>
          <cell r="F386">
            <v>70613.08</v>
          </cell>
        </row>
        <row r="387">
          <cell r="A387">
            <v>20501</v>
          </cell>
          <cell r="B387" t="str">
            <v>   教育管理事务</v>
          </cell>
          <cell r="C387">
            <v>0</v>
          </cell>
          <cell r="D387">
            <v>1010</v>
          </cell>
          <cell r="E387">
            <v>1295</v>
          </cell>
          <cell r="F387">
            <v>1079.48</v>
          </cell>
        </row>
        <row r="388">
          <cell r="A388">
            <v>2050101</v>
          </cell>
          <cell r="B388" t="str">
            <v>     行政运行</v>
          </cell>
          <cell r="C388" t="str">
            <v/>
          </cell>
          <cell r="D388">
            <v>0</v>
          </cell>
          <cell r="E388">
            <v>0</v>
          </cell>
          <cell r="F388">
            <v>0</v>
          </cell>
        </row>
        <row r="389">
          <cell r="A389">
            <v>2050102</v>
          </cell>
          <cell r="B389" t="str">
            <v>     一般行政管理事务</v>
          </cell>
          <cell r="C389" t="str">
            <v/>
          </cell>
          <cell r="D389">
            <v>1010</v>
          </cell>
          <cell r="E389">
            <v>1295</v>
          </cell>
          <cell r="F389">
            <v>1079.48</v>
          </cell>
        </row>
        <row r="390">
          <cell r="A390">
            <v>2050103</v>
          </cell>
          <cell r="B390" t="str">
            <v>     机关服务</v>
          </cell>
          <cell r="C390" t="str">
            <v/>
          </cell>
          <cell r="D390">
            <v>0</v>
          </cell>
          <cell r="E390">
            <v>0</v>
          </cell>
          <cell r="F390">
            <v>0</v>
          </cell>
        </row>
        <row r="391">
          <cell r="A391">
            <v>2050199</v>
          </cell>
          <cell r="B391" t="str">
            <v>     其他教育管理事务支出</v>
          </cell>
          <cell r="C391" t="str">
            <v/>
          </cell>
          <cell r="D391">
            <v>0</v>
          </cell>
          <cell r="E391">
            <v>0</v>
          </cell>
          <cell r="F391">
            <v>0</v>
          </cell>
        </row>
        <row r="392">
          <cell r="A392">
            <v>20502</v>
          </cell>
          <cell r="B392" t="str">
            <v>   普通教育</v>
          </cell>
          <cell r="C392">
            <v>0</v>
          </cell>
          <cell r="D392">
            <v>83686</v>
          </cell>
          <cell r="E392">
            <v>77835</v>
          </cell>
          <cell r="F392">
            <v>66544.09</v>
          </cell>
        </row>
        <row r="393">
          <cell r="A393">
            <v>2050201</v>
          </cell>
          <cell r="B393" t="str">
            <v>     学前教育</v>
          </cell>
          <cell r="C393" t="str">
            <v/>
          </cell>
          <cell r="D393">
            <v>2016</v>
          </cell>
          <cell r="E393">
            <v>2010</v>
          </cell>
          <cell r="F393">
            <v>1068.87</v>
          </cell>
        </row>
        <row r="394">
          <cell r="A394">
            <v>2050202</v>
          </cell>
          <cell r="B394" t="str">
            <v>     小学教育</v>
          </cell>
          <cell r="C394" t="str">
            <v/>
          </cell>
          <cell r="D394">
            <v>37740</v>
          </cell>
          <cell r="E394">
            <v>34452</v>
          </cell>
          <cell r="F394">
            <v>29463.13</v>
          </cell>
        </row>
        <row r="395">
          <cell r="A395">
            <v>2050203</v>
          </cell>
          <cell r="B395" t="str">
            <v>     初中教育</v>
          </cell>
          <cell r="C395" t="str">
            <v/>
          </cell>
          <cell r="D395">
            <v>27748</v>
          </cell>
          <cell r="E395">
            <v>25190</v>
          </cell>
          <cell r="F395">
            <v>21366.28</v>
          </cell>
        </row>
        <row r="396">
          <cell r="A396">
            <v>2050204</v>
          </cell>
          <cell r="B396" t="str">
            <v>     高中教育</v>
          </cell>
          <cell r="C396" t="str">
            <v/>
          </cell>
          <cell r="D396">
            <v>11045</v>
          </cell>
          <cell r="E396">
            <v>11682</v>
          </cell>
          <cell r="F396">
            <v>9585.81</v>
          </cell>
        </row>
        <row r="397">
          <cell r="A397">
            <v>2050205</v>
          </cell>
          <cell r="B397" t="str">
            <v>     高等教育</v>
          </cell>
          <cell r="C397" t="str">
            <v/>
          </cell>
          <cell r="D397">
            <v>0</v>
          </cell>
          <cell r="E397">
            <v>0</v>
          </cell>
          <cell r="F397">
            <v>0</v>
          </cell>
        </row>
        <row r="398">
          <cell r="A398">
            <v>2050299</v>
          </cell>
          <cell r="B398" t="str">
            <v>     其他普通教育支出</v>
          </cell>
          <cell r="C398" t="str">
            <v/>
          </cell>
          <cell r="D398">
            <v>5137</v>
          </cell>
          <cell r="E398">
            <v>4501</v>
          </cell>
          <cell r="F398">
            <v>5060</v>
          </cell>
        </row>
        <row r="399">
          <cell r="A399">
            <v>20503</v>
          </cell>
          <cell r="B399" t="str">
            <v>   职业教育</v>
          </cell>
          <cell r="C399">
            <v>0</v>
          </cell>
          <cell r="D399">
            <v>1931</v>
          </cell>
          <cell r="E399">
            <v>1187</v>
          </cell>
          <cell r="F399">
            <v>859.31</v>
          </cell>
        </row>
        <row r="400">
          <cell r="A400">
            <v>2050301</v>
          </cell>
          <cell r="B400" t="str">
            <v>     初等职业教育</v>
          </cell>
          <cell r="C400" t="str">
            <v/>
          </cell>
          <cell r="D400">
            <v>0</v>
          </cell>
          <cell r="E400">
            <v>0</v>
          </cell>
          <cell r="F400">
            <v>0</v>
          </cell>
        </row>
        <row r="401">
          <cell r="A401">
            <v>2050302</v>
          </cell>
          <cell r="B401" t="str">
            <v>     中等职业教育</v>
          </cell>
          <cell r="C401" t="str">
            <v/>
          </cell>
          <cell r="D401">
            <v>1931</v>
          </cell>
          <cell r="E401">
            <v>1187</v>
          </cell>
          <cell r="F401">
            <v>859.31</v>
          </cell>
        </row>
        <row r="402">
          <cell r="A402">
            <v>2050303</v>
          </cell>
          <cell r="B402" t="str">
            <v>     技校教育</v>
          </cell>
          <cell r="C402" t="str">
            <v/>
          </cell>
          <cell r="D402">
            <v>0</v>
          </cell>
          <cell r="E402">
            <v>0</v>
          </cell>
          <cell r="F402">
            <v>0</v>
          </cell>
        </row>
        <row r="403">
          <cell r="A403">
            <v>2050305</v>
          </cell>
          <cell r="B403" t="str">
            <v>     高等职业教育</v>
          </cell>
          <cell r="C403" t="str">
            <v/>
          </cell>
          <cell r="D403">
            <v>0</v>
          </cell>
          <cell r="E403">
            <v>0</v>
          </cell>
          <cell r="F403">
            <v>0</v>
          </cell>
        </row>
        <row r="404">
          <cell r="A404">
            <v>2050399</v>
          </cell>
          <cell r="B404" t="str">
            <v>     其他职业教育支出</v>
          </cell>
          <cell r="C404" t="str">
            <v/>
          </cell>
          <cell r="D404">
            <v>0</v>
          </cell>
          <cell r="E404">
            <v>0</v>
          </cell>
          <cell r="F404">
            <v>0</v>
          </cell>
        </row>
        <row r="405">
          <cell r="A405">
            <v>20504</v>
          </cell>
          <cell r="B405" t="str">
            <v>   成人教育</v>
          </cell>
          <cell r="C405">
            <v>0</v>
          </cell>
          <cell r="D405">
            <v>0</v>
          </cell>
          <cell r="E405">
            <v>0</v>
          </cell>
          <cell r="F405">
            <v>0</v>
          </cell>
        </row>
        <row r="406">
          <cell r="A406">
            <v>2050401</v>
          </cell>
          <cell r="B406" t="str">
            <v>     成人初等教育</v>
          </cell>
          <cell r="C406" t="str">
            <v/>
          </cell>
          <cell r="D406">
            <v>0</v>
          </cell>
          <cell r="E406">
            <v>0</v>
          </cell>
          <cell r="F406">
            <v>0</v>
          </cell>
        </row>
        <row r="407">
          <cell r="A407">
            <v>2050402</v>
          </cell>
          <cell r="B407" t="str">
            <v>     成人中等教育</v>
          </cell>
          <cell r="C407" t="str">
            <v/>
          </cell>
          <cell r="D407">
            <v>0</v>
          </cell>
          <cell r="E407">
            <v>0</v>
          </cell>
          <cell r="F407">
            <v>0</v>
          </cell>
        </row>
        <row r="408">
          <cell r="A408">
            <v>2050403</v>
          </cell>
          <cell r="B408" t="str">
            <v>     成人高等教育</v>
          </cell>
          <cell r="C408" t="str">
            <v/>
          </cell>
          <cell r="D408">
            <v>0</v>
          </cell>
          <cell r="E408">
            <v>0</v>
          </cell>
          <cell r="F408">
            <v>0</v>
          </cell>
        </row>
        <row r="409">
          <cell r="A409">
            <v>2050404</v>
          </cell>
          <cell r="B409" t="str">
            <v>     成人广播电视教育</v>
          </cell>
          <cell r="C409" t="str">
            <v/>
          </cell>
          <cell r="D409">
            <v>0</v>
          </cell>
          <cell r="E409">
            <v>0</v>
          </cell>
          <cell r="F409">
            <v>0</v>
          </cell>
        </row>
        <row r="410">
          <cell r="A410">
            <v>2050499</v>
          </cell>
          <cell r="B410" t="str">
            <v>     其他成人教育支出</v>
          </cell>
          <cell r="C410" t="str">
            <v/>
          </cell>
          <cell r="D410">
            <v>0</v>
          </cell>
          <cell r="E410">
            <v>0</v>
          </cell>
          <cell r="F410">
            <v>0</v>
          </cell>
        </row>
        <row r="411">
          <cell r="A411">
            <v>20505</v>
          </cell>
          <cell r="B411" t="str">
            <v>   广播电视教育</v>
          </cell>
          <cell r="C411">
            <v>0</v>
          </cell>
          <cell r="D411">
            <v>0</v>
          </cell>
          <cell r="E411">
            <v>0</v>
          </cell>
          <cell r="F411">
            <v>0</v>
          </cell>
        </row>
        <row r="412">
          <cell r="A412">
            <v>2050501</v>
          </cell>
          <cell r="B412" t="str">
            <v>     广播电视学校</v>
          </cell>
          <cell r="C412" t="str">
            <v/>
          </cell>
          <cell r="D412">
            <v>0</v>
          </cell>
          <cell r="E412">
            <v>0</v>
          </cell>
          <cell r="F412">
            <v>0</v>
          </cell>
        </row>
        <row r="413">
          <cell r="A413">
            <v>2050502</v>
          </cell>
          <cell r="B413" t="str">
            <v>     教育电视台</v>
          </cell>
          <cell r="C413" t="str">
            <v/>
          </cell>
          <cell r="D413">
            <v>0</v>
          </cell>
          <cell r="E413">
            <v>0</v>
          </cell>
          <cell r="F413">
            <v>0</v>
          </cell>
        </row>
        <row r="414">
          <cell r="A414">
            <v>2050599</v>
          </cell>
          <cell r="B414" t="str">
            <v>     其他广播电视教育支出</v>
          </cell>
          <cell r="C414" t="str">
            <v/>
          </cell>
          <cell r="D414">
            <v>0</v>
          </cell>
          <cell r="E414">
            <v>0</v>
          </cell>
          <cell r="F414">
            <v>0</v>
          </cell>
        </row>
        <row r="415">
          <cell r="A415">
            <v>20506</v>
          </cell>
          <cell r="B415" t="str">
            <v>   留学教育</v>
          </cell>
          <cell r="C415">
            <v>0</v>
          </cell>
          <cell r="D415">
            <v>0</v>
          </cell>
          <cell r="E415">
            <v>0</v>
          </cell>
          <cell r="F415">
            <v>0</v>
          </cell>
        </row>
        <row r="416">
          <cell r="A416">
            <v>2050601</v>
          </cell>
          <cell r="B416" t="str">
            <v>     出国留学教育</v>
          </cell>
          <cell r="C416" t="str">
            <v/>
          </cell>
          <cell r="D416">
            <v>0</v>
          </cell>
          <cell r="E416">
            <v>0</v>
          </cell>
          <cell r="F416">
            <v>0</v>
          </cell>
        </row>
        <row r="417">
          <cell r="A417">
            <v>2050602</v>
          </cell>
          <cell r="B417" t="str">
            <v>     来华留学教育</v>
          </cell>
          <cell r="C417" t="str">
            <v/>
          </cell>
          <cell r="D417">
            <v>0</v>
          </cell>
          <cell r="E417">
            <v>0</v>
          </cell>
          <cell r="F417">
            <v>0</v>
          </cell>
        </row>
        <row r="418">
          <cell r="A418">
            <v>2050699</v>
          </cell>
          <cell r="B418" t="str">
            <v>     其他留学教育支出</v>
          </cell>
          <cell r="C418" t="str">
            <v/>
          </cell>
          <cell r="D418">
            <v>0</v>
          </cell>
          <cell r="E418">
            <v>0</v>
          </cell>
          <cell r="F418">
            <v>0</v>
          </cell>
        </row>
        <row r="419">
          <cell r="A419">
            <v>20507</v>
          </cell>
          <cell r="B419" t="str">
            <v>   特殊教育</v>
          </cell>
          <cell r="C419">
            <v>0</v>
          </cell>
          <cell r="D419">
            <v>0</v>
          </cell>
          <cell r="E419">
            <v>0</v>
          </cell>
          <cell r="F419">
            <v>130.2</v>
          </cell>
        </row>
        <row r="420">
          <cell r="A420">
            <v>2050701</v>
          </cell>
          <cell r="B420" t="str">
            <v>     特殊学校教育</v>
          </cell>
          <cell r="C420" t="str">
            <v/>
          </cell>
          <cell r="D420">
            <v>0</v>
          </cell>
          <cell r="E420">
            <v>0</v>
          </cell>
          <cell r="F420">
            <v>130.2</v>
          </cell>
        </row>
        <row r="421">
          <cell r="A421">
            <v>2050702</v>
          </cell>
          <cell r="B421" t="str">
            <v>     工读学校教育</v>
          </cell>
          <cell r="C421" t="str">
            <v/>
          </cell>
          <cell r="D421">
            <v>0</v>
          </cell>
          <cell r="E421">
            <v>0</v>
          </cell>
          <cell r="F421">
            <v>0</v>
          </cell>
        </row>
        <row r="422">
          <cell r="A422">
            <v>2050799</v>
          </cell>
          <cell r="B422" t="str">
            <v>     其他特殊教育支出</v>
          </cell>
          <cell r="C422" t="str">
            <v/>
          </cell>
          <cell r="D422">
            <v>0</v>
          </cell>
          <cell r="E422">
            <v>0</v>
          </cell>
          <cell r="F422">
            <v>0</v>
          </cell>
        </row>
        <row r="423">
          <cell r="A423">
            <v>20508</v>
          </cell>
          <cell r="B423" t="str">
            <v>   进修及培训</v>
          </cell>
          <cell r="C423">
            <v>0</v>
          </cell>
          <cell r="D423">
            <v>0</v>
          </cell>
          <cell r="E423">
            <v>0</v>
          </cell>
          <cell r="F423">
            <v>0</v>
          </cell>
        </row>
        <row r="424">
          <cell r="A424">
            <v>2050801</v>
          </cell>
          <cell r="B424" t="str">
            <v>     教师进修</v>
          </cell>
          <cell r="C424" t="str">
            <v/>
          </cell>
          <cell r="D424">
            <v>0</v>
          </cell>
          <cell r="E424">
            <v>0</v>
          </cell>
          <cell r="F424">
            <v>0</v>
          </cell>
        </row>
        <row r="425">
          <cell r="A425">
            <v>2050802</v>
          </cell>
          <cell r="B425" t="str">
            <v>     干部教育</v>
          </cell>
          <cell r="C425" t="str">
            <v/>
          </cell>
          <cell r="D425">
            <v>0</v>
          </cell>
          <cell r="E425">
            <v>0</v>
          </cell>
          <cell r="F425">
            <v>0</v>
          </cell>
        </row>
        <row r="426">
          <cell r="A426">
            <v>2050803</v>
          </cell>
          <cell r="B426" t="str">
            <v>     培训支出</v>
          </cell>
          <cell r="C426" t="str">
            <v/>
          </cell>
          <cell r="D426">
            <v>0</v>
          </cell>
          <cell r="E426">
            <v>0</v>
          </cell>
          <cell r="F426">
            <v>0</v>
          </cell>
        </row>
        <row r="427">
          <cell r="A427">
            <v>2050804</v>
          </cell>
          <cell r="B427" t="str">
            <v>     退役士兵能力提升</v>
          </cell>
          <cell r="C427" t="str">
            <v/>
          </cell>
          <cell r="D427">
            <v>0</v>
          </cell>
          <cell r="E427">
            <v>0</v>
          </cell>
          <cell r="F427">
            <v>0</v>
          </cell>
        </row>
        <row r="428">
          <cell r="A428">
            <v>2050899</v>
          </cell>
          <cell r="B428" t="str">
            <v>     其他进修及培训</v>
          </cell>
          <cell r="C428" t="str">
            <v/>
          </cell>
          <cell r="D428">
            <v>0</v>
          </cell>
          <cell r="E428">
            <v>0</v>
          </cell>
          <cell r="F428">
            <v>0</v>
          </cell>
        </row>
        <row r="429">
          <cell r="A429">
            <v>20509</v>
          </cell>
          <cell r="B429" t="str">
            <v>   教育费附加安排的支出</v>
          </cell>
          <cell r="C429">
            <v>0</v>
          </cell>
          <cell r="D429">
            <v>0</v>
          </cell>
          <cell r="E429">
            <v>2962</v>
          </cell>
          <cell r="F429">
            <v>0</v>
          </cell>
        </row>
        <row r="430">
          <cell r="A430">
            <v>2050901</v>
          </cell>
          <cell r="B430" t="str">
            <v>     农村中小学校舍建设</v>
          </cell>
          <cell r="C430" t="str">
            <v/>
          </cell>
          <cell r="D430">
            <v>0</v>
          </cell>
          <cell r="E430">
            <v>0</v>
          </cell>
          <cell r="F430">
            <v>0</v>
          </cell>
        </row>
        <row r="431">
          <cell r="A431">
            <v>2050902</v>
          </cell>
          <cell r="B431" t="str">
            <v>     农村中小学教学设施</v>
          </cell>
          <cell r="C431" t="str">
            <v/>
          </cell>
          <cell r="D431">
            <v>0</v>
          </cell>
          <cell r="E431">
            <v>0</v>
          </cell>
          <cell r="F431">
            <v>0</v>
          </cell>
        </row>
        <row r="432">
          <cell r="A432">
            <v>2050903</v>
          </cell>
          <cell r="B432" t="str">
            <v>     城市中小学校舍建设</v>
          </cell>
          <cell r="C432" t="str">
            <v/>
          </cell>
          <cell r="D432">
            <v>0</v>
          </cell>
          <cell r="E432">
            <v>0</v>
          </cell>
          <cell r="F432">
            <v>0</v>
          </cell>
        </row>
        <row r="433">
          <cell r="A433">
            <v>2050904</v>
          </cell>
          <cell r="B433" t="str">
            <v>     城市中小学教学设施</v>
          </cell>
          <cell r="C433" t="str">
            <v/>
          </cell>
          <cell r="D433">
            <v>0</v>
          </cell>
          <cell r="E433">
            <v>0</v>
          </cell>
          <cell r="F433">
            <v>0</v>
          </cell>
        </row>
        <row r="434">
          <cell r="A434">
            <v>2050905</v>
          </cell>
          <cell r="B434" t="str">
            <v>     中等职业学校教学设施</v>
          </cell>
          <cell r="C434" t="str">
            <v/>
          </cell>
          <cell r="D434">
            <v>0</v>
          </cell>
          <cell r="E434">
            <v>0</v>
          </cell>
          <cell r="F434">
            <v>0</v>
          </cell>
        </row>
        <row r="435">
          <cell r="A435">
            <v>2050999</v>
          </cell>
          <cell r="B435" t="str">
            <v>     其他教育费附加安排的支出</v>
          </cell>
          <cell r="C435" t="str">
            <v/>
          </cell>
          <cell r="D435">
            <v>0</v>
          </cell>
          <cell r="E435">
            <v>2962</v>
          </cell>
          <cell r="F435">
            <v>0</v>
          </cell>
        </row>
        <row r="436">
          <cell r="A436">
            <v>20599</v>
          </cell>
          <cell r="B436" t="str">
            <v>   其他教育支出</v>
          </cell>
          <cell r="C436">
            <v>4418.08</v>
          </cell>
          <cell r="D436">
            <v>177</v>
          </cell>
          <cell r="E436">
            <v>4636</v>
          </cell>
          <cell r="F436">
            <v>2000</v>
          </cell>
        </row>
        <row r="437">
          <cell r="A437">
            <v>2059999</v>
          </cell>
          <cell r="B437" t="str">
            <v>      其他教育支出</v>
          </cell>
          <cell r="C437">
            <v>4418.08</v>
          </cell>
          <cell r="D437">
            <v>177</v>
          </cell>
          <cell r="E437">
            <v>4636</v>
          </cell>
          <cell r="F437">
            <v>2000</v>
          </cell>
        </row>
        <row r="438">
          <cell r="A438">
            <v>206</v>
          </cell>
          <cell r="B438" t="str">
            <v>其他科学技术支出</v>
          </cell>
          <cell r="C438">
            <v>0</v>
          </cell>
          <cell r="D438">
            <v>319</v>
          </cell>
          <cell r="E438">
            <v>549</v>
          </cell>
          <cell r="F438">
            <v>973.56</v>
          </cell>
        </row>
        <row r="439">
          <cell r="A439">
            <v>20601</v>
          </cell>
          <cell r="B439" t="str">
            <v>   科学技术管理事务</v>
          </cell>
          <cell r="C439">
            <v>0</v>
          </cell>
          <cell r="D439">
            <v>135</v>
          </cell>
          <cell r="E439">
            <v>195</v>
          </cell>
          <cell r="F439">
            <v>97.34</v>
          </cell>
        </row>
        <row r="440">
          <cell r="A440">
            <v>2060101</v>
          </cell>
          <cell r="B440" t="str">
            <v>     行政运行</v>
          </cell>
          <cell r="C440" t="str">
            <v/>
          </cell>
          <cell r="D440">
            <v>135</v>
          </cell>
          <cell r="E440">
            <v>195</v>
          </cell>
          <cell r="F440">
            <v>97.34</v>
          </cell>
        </row>
        <row r="441">
          <cell r="A441">
            <v>2060102</v>
          </cell>
          <cell r="B441" t="str">
            <v>     一般行政管理事务</v>
          </cell>
          <cell r="C441" t="str">
            <v/>
          </cell>
          <cell r="D441">
            <v>0</v>
          </cell>
          <cell r="E441">
            <v>0</v>
          </cell>
          <cell r="F441">
            <v>0</v>
          </cell>
        </row>
        <row r="442">
          <cell r="A442">
            <v>2060103</v>
          </cell>
          <cell r="B442" t="str">
            <v>     机关服务</v>
          </cell>
          <cell r="C442" t="str">
            <v/>
          </cell>
          <cell r="D442">
            <v>0</v>
          </cell>
          <cell r="E442">
            <v>0</v>
          </cell>
          <cell r="F442">
            <v>0</v>
          </cell>
        </row>
        <row r="443">
          <cell r="A443">
            <v>2060199</v>
          </cell>
          <cell r="B443" t="str">
            <v>     其他科学技术管理事务支出</v>
          </cell>
          <cell r="C443" t="str">
            <v/>
          </cell>
          <cell r="D443">
            <v>0</v>
          </cell>
          <cell r="E443">
            <v>0</v>
          </cell>
          <cell r="F443">
            <v>0</v>
          </cell>
        </row>
        <row r="444">
          <cell r="A444">
            <v>20602</v>
          </cell>
          <cell r="B444" t="str">
            <v>   基础研究</v>
          </cell>
          <cell r="C444">
            <v>0</v>
          </cell>
          <cell r="D444">
            <v>0</v>
          </cell>
          <cell r="E444">
            <v>0</v>
          </cell>
          <cell r="F444">
            <v>0</v>
          </cell>
        </row>
        <row r="445">
          <cell r="A445">
            <v>2060201</v>
          </cell>
          <cell r="B445" t="str">
            <v>     机构运行</v>
          </cell>
          <cell r="C445" t="str">
            <v/>
          </cell>
          <cell r="D445">
            <v>0</v>
          </cell>
          <cell r="E445">
            <v>0</v>
          </cell>
          <cell r="F445">
            <v>0</v>
          </cell>
        </row>
        <row r="446">
          <cell r="A446">
            <v>2060203</v>
          </cell>
          <cell r="B446" t="str">
            <v>     自然科学基金</v>
          </cell>
          <cell r="C446" t="str">
            <v/>
          </cell>
          <cell r="D446">
            <v>0</v>
          </cell>
          <cell r="E446">
            <v>0</v>
          </cell>
          <cell r="F446">
            <v>0</v>
          </cell>
        </row>
        <row r="447">
          <cell r="A447">
            <v>2060204</v>
          </cell>
          <cell r="B447" t="str">
            <v>     实验室及相关设施</v>
          </cell>
          <cell r="C447" t="str">
            <v/>
          </cell>
          <cell r="D447">
            <v>0</v>
          </cell>
          <cell r="E447">
            <v>0</v>
          </cell>
          <cell r="F447">
            <v>0</v>
          </cell>
        </row>
        <row r="448">
          <cell r="A448">
            <v>2060205</v>
          </cell>
          <cell r="B448" t="str">
            <v>     重大科学工程</v>
          </cell>
          <cell r="C448" t="str">
            <v/>
          </cell>
          <cell r="D448">
            <v>0</v>
          </cell>
          <cell r="E448">
            <v>0</v>
          </cell>
          <cell r="F448">
            <v>0</v>
          </cell>
        </row>
        <row r="449">
          <cell r="A449">
            <v>2060206</v>
          </cell>
          <cell r="B449" t="str">
            <v>     专项基础科研</v>
          </cell>
          <cell r="C449" t="str">
            <v/>
          </cell>
          <cell r="D449">
            <v>0</v>
          </cell>
          <cell r="E449">
            <v>0</v>
          </cell>
          <cell r="F449">
            <v>0</v>
          </cell>
        </row>
        <row r="450">
          <cell r="A450">
            <v>2060207</v>
          </cell>
          <cell r="B450" t="str">
            <v>     专项技术基础</v>
          </cell>
          <cell r="C450" t="str">
            <v/>
          </cell>
          <cell r="D450">
            <v>0</v>
          </cell>
          <cell r="E450">
            <v>0</v>
          </cell>
          <cell r="F450">
            <v>0</v>
          </cell>
        </row>
        <row r="451">
          <cell r="A451">
            <v>2060208</v>
          </cell>
          <cell r="B451" t="str">
            <v>     科技人才队伍建设</v>
          </cell>
          <cell r="C451">
            <v>0</v>
          </cell>
          <cell r="D451">
            <v>0</v>
          </cell>
          <cell r="E451">
            <v>0</v>
          </cell>
          <cell r="F451">
            <v>0</v>
          </cell>
        </row>
        <row r="452">
          <cell r="A452">
            <v>2060299</v>
          </cell>
          <cell r="B452" t="str">
            <v>     其他基础研究支出</v>
          </cell>
          <cell r="C452" t="str">
            <v/>
          </cell>
          <cell r="D452">
            <v>0</v>
          </cell>
          <cell r="E452">
            <v>0</v>
          </cell>
          <cell r="F452">
            <v>0</v>
          </cell>
        </row>
        <row r="453">
          <cell r="A453">
            <v>20603</v>
          </cell>
          <cell r="B453" t="str">
            <v>   应用研究</v>
          </cell>
          <cell r="C453">
            <v>0</v>
          </cell>
          <cell r="D453">
            <v>0</v>
          </cell>
          <cell r="E453">
            <v>0</v>
          </cell>
          <cell r="F453">
            <v>0</v>
          </cell>
        </row>
        <row r="454">
          <cell r="A454">
            <v>2060301</v>
          </cell>
          <cell r="B454" t="str">
            <v>     机构运行</v>
          </cell>
          <cell r="C454" t="str">
            <v/>
          </cell>
          <cell r="D454">
            <v>0</v>
          </cell>
          <cell r="E454">
            <v>0</v>
          </cell>
          <cell r="F454">
            <v>0</v>
          </cell>
        </row>
        <row r="455">
          <cell r="A455">
            <v>2060302</v>
          </cell>
          <cell r="B455" t="str">
            <v>     社会公益研究</v>
          </cell>
          <cell r="C455" t="str">
            <v/>
          </cell>
          <cell r="D455">
            <v>0</v>
          </cell>
          <cell r="E455">
            <v>0</v>
          </cell>
          <cell r="F455">
            <v>0</v>
          </cell>
        </row>
        <row r="456">
          <cell r="A456">
            <v>2060303</v>
          </cell>
          <cell r="B456" t="str">
            <v>     高技术研究</v>
          </cell>
          <cell r="C456" t="str">
            <v/>
          </cell>
          <cell r="D456">
            <v>0</v>
          </cell>
          <cell r="E456">
            <v>0</v>
          </cell>
          <cell r="F456">
            <v>0</v>
          </cell>
        </row>
        <row r="457">
          <cell r="A457">
            <v>2060304</v>
          </cell>
          <cell r="B457" t="str">
            <v>     专项科研试制</v>
          </cell>
          <cell r="C457" t="str">
            <v/>
          </cell>
          <cell r="D457">
            <v>0</v>
          </cell>
          <cell r="E457">
            <v>0</v>
          </cell>
          <cell r="F457">
            <v>0</v>
          </cell>
        </row>
        <row r="458">
          <cell r="A458">
            <v>2060399</v>
          </cell>
          <cell r="B458" t="str">
            <v>     其他应用研究支出</v>
          </cell>
          <cell r="C458" t="str">
            <v/>
          </cell>
          <cell r="D458">
            <v>0</v>
          </cell>
          <cell r="E458">
            <v>0</v>
          </cell>
          <cell r="F458">
            <v>0</v>
          </cell>
        </row>
        <row r="459">
          <cell r="A459">
            <v>20604</v>
          </cell>
          <cell r="B459" t="str">
            <v>   技术研究与开发</v>
          </cell>
          <cell r="C459">
            <v>0</v>
          </cell>
          <cell r="D459">
            <v>0</v>
          </cell>
          <cell r="E459">
            <v>50</v>
          </cell>
          <cell r="F459">
            <v>600</v>
          </cell>
        </row>
        <row r="460">
          <cell r="A460">
            <v>2060401</v>
          </cell>
          <cell r="B460" t="str">
            <v>     机构运行</v>
          </cell>
          <cell r="C460" t="str">
            <v/>
          </cell>
          <cell r="D460">
            <v>0</v>
          </cell>
          <cell r="E460">
            <v>0</v>
          </cell>
          <cell r="F460">
            <v>0</v>
          </cell>
        </row>
        <row r="461">
          <cell r="A461">
            <v>2060404</v>
          </cell>
          <cell r="B461" t="str">
            <v>     科技成果转化与扩散</v>
          </cell>
          <cell r="C461" t="str">
            <v/>
          </cell>
          <cell r="D461">
            <v>0</v>
          </cell>
          <cell r="E461">
            <v>0</v>
          </cell>
          <cell r="F461">
            <v>0</v>
          </cell>
        </row>
        <row r="462">
          <cell r="A462">
            <v>2060405</v>
          </cell>
          <cell r="B462" t="str">
            <v>     共性技术研究与开发</v>
          </cell>
          <cell r="C462">
            <v>0</v>
          </cell>
          <cell r="D462">
            <v>0</v>
          </cell>
          <cell r="E462">
            <v>0</v>
          </cell>
          <cell r="F462">
            <v>0</v>
          </cell>
        </row>
        <row r="463">
          <cell r="A463">
            <v>2060499</v>
          </cell>
          <cell r="B463" t="str">
            <v>     其他技术研究与开发支出</v>
          </cell>
          <cell r="C463" t="str">
            <v/>
          </cell>
          <cell r="D463">
            <v>0</v>
          </cell>
          <cell r="E463">
            <v>50</v>
          </cell>
          <cell r="F463">
            <v>600</v>
          </cell>
        </row>
        <row r="464">
          <cell r="A464">
            <v>20605</v>
          </cell>
          <cell r="B464" t="str">
            <v>   科技条件与服务</v>
          </cell>
          <cell r="C464">
            <v>0</v>
          </cell>
          <cell r="D464">
            <v>0</v>
          </cell>
          <cell r="E464">
            <v>0</v>
          </cell>
          <cell r="F464">
            <v>0</v>
          </cell>
        </row>
        <row r="465">
          <cell r="A465">
            <v>2060501</v>
          </cell>
          <cell r="B465" t="str">
            <v>     机构运行</v>
          </cell>
          <cell r="C465" t="str">
            <v/>
          </cell>
          <cell r="D465">
            <v>0</v>
          </cell>
          <cell r="E465">
            <v>0</v>
          </cell>
          <cell r="F465">
            <v>0</v>
          </cell>
        </row>
        <row r="466">
          <cell r="A466">
            <v>2060502</v>
          </cell>
          <cell r="B466" t="str">
            <v>     技术创新服务体系</v>
          </cell>
          <cell r="C466" t="str">
            <v/>
          </cell>
          <cell r="D466">
            <v>0</v>
          </cell>
          <cell r="E466">
            <v>0</v>
          </cell>
          <cell r="F466">
            <v>0</v>
          </cell>
        </row>
        <row r="467">
          <cell r="A467">
            <v>2060503</v>
          </cell>
          <cell r="B467" t="str">
            <v>     科技条件专项</v>
          </cell>
          <cell r="C467" t="str">
            <v/>
          </cell>
          <cell r="D467">
            <v>0</v>
          </cell>
          <cell r="E467">
            <v>0</v>
          </cell>
          <cell r="F467">
            <v>0</v>
          </cell>
        </row>
        <row r="468">
          <cell r="A468">
            <v>2060599</v>
          </cell>
          <cell r="B468" t="str">
            <v>     其他科技条件与服务支出</v>
          </cell>
          <cell r="C468" t="str">
            <v/>
          </cell>
          <cell r="D468">
            <v>0</v>
          </cell>
          <cell r="E468">
            <v>0</v>
          </cell>
          <cell r="F468">
            <v>0</v>
          </cell>
        </row>
        <row r="469">
          <cell r="A469">
            <v>20606</v>
          </cell>
          <cell r="B469" t="str">
            <v>   社会科学</v>
          </cell>
          <cell r="C469">
            <v>0</v>
          </cell>
          <cell r="D469">
            <v>0</v>
          </cell>
          <cell r="E469">
            <v>0</v>
          </cell>
          <cell r="F469">
            <v>0</v>
          </cell>
        </row>
        <row r="470">
          <cell r="A470">
            <v>2060601</v>
          </cell>
          <cell r="B470" t="str">
            <v>     社会科学研究机构</v>
          </cell>
          <cell r="C470" t="str">
            <v/>
          </cell>
          <cell r="D470">
            <v>0</v>
          </cell>
          <cell r="E470">
            <v>0</v>
          </cell>
          <cell r="F470">
            <v>0</v>
          </cell>
        </row>
        <row r="471">
          <cell r="A471">
            <v>2060602</v>
          </cell>
          <cell r="B471" t="str">
            <v>     社会科学研究</v>
          </cell>
          <cell r="C471" t="str">
            <v/>
          </cell>
          <cell r="D471">
            <v>0</v>
          </cell>
          <cell r="E471">
            <v>0</v>
          </cell>
          <cell r="F471">
            <v>0</v>
          </cell>
        </row>
        <row r="472">
          <cell r="A472">
            <v>2060603</v>
          </cell>
          <cell r="B472" t="str">
            <v>     社科基金支出</v>
          </cell>
          <cell r="C472" t="str">
            <v/>
          </cell>
          <cell r="D472">
            <v>0</v>
          </cell>
          <cell r="E472">
            <v>0</v>
          </cell>
          <cell r="F472">
            <v>0</v>
          </cell>
        </row>
        <row r="473">
          <cell r="A473">
            <v>2060699</v>
          </cell>
          <cell r="B473" t="str">
            <v>     其他社会科学支出</v>
          </cell>
          <cell r="C473" t="str">
            <v/>
          </cell>
          <cell r="D473">
            <v>0</v>
          </cell>
          <cell r="E473">
            <v>0</v>
          </cell>
          <cell r="F473">
            <v>0</v>
          </cell>
        </row>
        <row r="474">
          <cell r="A474">
            <v>20607</v>
          </cell>
          <cell r="B474" t="str">
            <v>   科学技术普及</v>
          </cell>
          <cell r="C474">
            <v>0</v>
          </cell>
          <cell r="D474">
            <v>184</v>
          </cell>
          <cell r="E474">
            <v>304</v>
          </cell>
          <cell r="F474">
            <v>276.22</v>
          </cell>
        </row>
        <row r="475">
          <cell r="A475">
            <v>2060701</v>
          </cell>
          <cell r="B475" t="str">
            <v>     机构运行</v>
          </cell>
          <cell r="C475" t="str">
            <v/>
          </cell>
          <cell r="D475">
            <v>95</v>
          </cell>
          <cell r="E475">
            <v>92</v>
          </cell>
          <cell r="F475">
            <v>76.22</v>
          </cell>
        </row>
        <row r="476">
          <cell r="A476">
            <v>2060702</v>
          </cell>
          <cell r="B476" t="str">
            <v>     科普活动</v>
          </cell>
          <cell r="C476" t="str">
            <v/>
          </cell>
          <cell r="D476">
            <v>0</v>
          </cell>
          <cell r="E476">
            <v>132</v>
          </cell>
          <cell r="F476">
            <v>200</v>
          </cell>
        </row>
        <row r="477">
          <cell r="A477">
            <v>2060703</v>
          </cell>
          <cell r="B477" t="str">
            <v>     青少年科技活动</v>
          </cell>
          <cell r="C477" t="str">
            <v/>
          </cell>
          <cell r="D477">
            <v>0</v>
          </cell>
          <cell r="E477">
            <v>0</v>
          </cell>
          <cell r="F477">
            <v>0</v>
          </cell>
        </row>
        <row r="478">
          <cell r="A478">
            <v>2060704</v>
          </cell>
          <cell r="B478" t="str">
            <v>     学术交流活动</v>
          </cell>
          <cell r="C478" t="str">
            <v/>
          </cell>
          <cell r="D478">
            <v>0</v>
          </cell>
          <cell r="E478">
            <v>0</v>
          </cell>
          <cell r="F478">
            <v>0</v>
          </cell>
        </row>
        <row r="479">
          <cell r="A479">
            <v>2060705</v>
          </cell>
          <cell r="B479" t="str">
            <v>     科技馆站</v>
          </cell>
          <cell r="C479" t="str">
            <v/>
          </cell>
          <cell r="D479">
            <v>0</v>
          </cell>
          <cell r="E479">
            <v>0</v>
          </cell>
          <cell r="F479">
            <v>0</v>
          </cell>
        </row>
        <row r="480">
          <cell r="A480">
            <v>2060799</v>
          </cell>
          <cell r="B480" t="str">
            <v>     其他科学技术普及支出</v>
          </cell>
          <cell r="C480" t="str">
            <v/>
          </cell>
          <cell r="D480">
            <v>89</v>
          </cell>
          <cell r="E480">
            <v>80</v>
          </cell>
          <cell r="F480">
            <v>0</v>
          </cell>
        </row>
        <row r="481">
          <cell r="A481">
            <v>20608</v>
          </cell>
          <cell r="B481" t="str">
            <v>   科技交流与合作</v>
          </cell>
          <cell r="C481">
            <v>0</v>
          </cell>
          <cell r="D481">
            <v>0</v>
          </cell>
          <cell r="E481">
            <v>0</v>
          </cell>
          <cell r="F481">
            <v>0</v>
          </cell>
        </row>
        <row r="482">
          <cell r="A482">
            <v>2060801</v>
          </cell>
          <cell r="B482" t="str">
            <v>     国际交流与合作</v>
          </cell>
          <cell r="C482" t="str">
            <v/>
          </cell>
          <cell r="D482">
            <v>0</v>
          </cell>
          <cell r="E482">
            <v>0</v>
          </cell>
          <cell r="F482">
            <v>0</v>
          </cell>
        </row>
        <row r="483">
          <cell r="A483">
            <v>2060802</v>
          </cell>
          <cell r="B483" t="str">
            <v>     重大科技合作项目</v>
          </cell>
          <cell r="C483" t="str">
            <v/>
          </cell>
          <cell r="D483">
            <v>0</v>
          </cell>
          <cell r="E483">
            <v>0</v>
          </cell>
          <cell r="F483">
            <v>0</v>
          </cell>
        </row>
        <row r="484">
          <cell r="A484">
            <v>2060899</v>
          </cell>
          <cell r="B484" t="str">
            <v>     其他科技交流与合作支出</v>
          </cell>
          <cell r="C484" t="str">
            <v/>
          </cell>
          <cell r="D484">
            <v>0</v>
          </cell>
          <cell r="E484">
            <v>0</v>
          </cell>
          <cell r="F484">
            <v>0</v>
          </cell>
        </row>
        <row r="485">
          <cell r="A485">
            <v>20609</v>
          </cell>
          <cell r="B485" t="str">
            <v>   科技重大项目</v>
          </cell>
          <cell r="C485">
            <v>0</v>
          </cell>
          <cell r="D485">
            <v>0</v>
          </cell>
          <cell r="E485">
            <v>0</v>
          </cell>
          <cell r="F485">
            <v>0</v>
          </cell>
        </row>
        <row r="486">
          <cell r="A486">
            <v>2060901</v>
          </cell>
          <cell r="B486" t="str">
            <v>     科技重大专项</v>
          </cell>
          <cell r="C486" t="str">
            <v/>
          </cell>
          <cell r="D486">
            <v>0</v>
          </cell>
          <cell r="E486">
            <v>0</v>
          </cell>
          <cell r="F486">
            <v>0</v>
          </cell>
        </row>
        <row r="487">
          <cell r="A487">
            <v>2060902</v>
          </cell>
          <cell r="B487" t="str">
            <v>     重点研发计划</v>
          </cell>
          <cell r="C487" t="str">
            <v/>
          </cell>
          <cell r="D487">
            <v>0</v>
          </cell>
          <cell r="E487">
            <v>0</v>
          </cell>
          <cell r="F487">
            <v>0</v>
          </cell>
        </row>
        <row r="488">
          <cell r="A488">
            <v>2060999</v>
          </cell>
          <cell r="B488" t="str">
            <v>     其他科技重大项目</v>
          </cell>
          <cell r="C488" t="str">
            <v/>
          </cell>
          <cell r="D488">
            <v>0</v>
          </cell>
          <cell r="E488">
            <v>0</v>
          </cell>
          <cell r="F488">
            <v>0</v>
          </cell>
        </row>
        <row r="489">
          <cell r="A489">
            <v>20699</v>
          </cell>
          <cell r="B489" t="str">
            <v>   其他科学技术支出</v>
          </cell>
          <cell r="C489">
            <v>0</v>
          </cell>
          <cell r="D489">
            <v>0</v>
          </cell>
          <cell r="E489">
            <v>0</v>
          </cell>
          <cell r="F489">
            <v>0</v>
          </cell>
        </row>
        <row r="490">
          <cell r="A490">
            <v>2069901</v>
          </cell>
          <cell r="B490" t="str">
            <v>     科技奖励</v>
          </cell>
          <cell r="C490" t="str">
            <v/>
          </cell>
          <cell r="D490">
            <v>0</v>
          </cell>
          <cell r="E490">
            <v>0</v>
          </cell>
          <cell r="F490">
            <v>0</v>
          </cell>
        </row>
        <row r="491">
          <cell r="A491">
            <v>2069902</v>
          </cell>
          <cell r="B491" t="str">
            <v>     核应急</v>
          </cell>
          <cell r="C491" t="str">
            <v/>
          </cell>
          <cell r="D491">
            <v>0</v>
          </cell>
          <cell r="E491">
            <v>0</v>
          </cell>
          <cell r="F491">
            <v>0</v>
          </cell>
        </row>
        <row r="492">
          <cell r="A492">
            <v>2069903</v>
          </cell>
          <cell r="B492" t="str">
            <v>     转制科研机构</v>
          </cell>
          <cell r="C492" t="str">
            <v/>
          </cell>
          <cell r="D492">
            <v>0</v>
          </cell>
          <cell r="E492">
            <v>0</v>
          </cell>
          <cell r="F492">
            <v>0</v>
          </cell>
        </row>
        <row r="493">
          <cell r="A493">
            <v>2069999</v>
          </cell>
          <cell r="B493" t="str">
            <v>     其他科学技术支出</v>
          </cell>
          <cell r="C493" t="str">
            <v/>
          </cell>
          <cell r="D493">
            <v>0</v>
          </cell>
          <cell r="E493">
            <v>0</v>
          </cell>
          <cell r="F493">
            <v>0</v>
          </cell>
        </row>
        <row r="494">
          <cell r="A494">
            <v>207</v>
          </cell>
          <cell r="B494" t="str">
            <v>文化旅游体育与传媒支出</v>
          </cell>
          <cell r="C494">
            <v>0</v>
          </cell>
          <cell r="D494">
            <v>2565</v>
          </cell>
          <cell r="E494">
            <v>2835</v>
          </cell>
          <cell r="F494">
            <v>3164.19</v>
          </cell>
        </row>
        <row r="495">
          <cell r="A495">
            <v>20701</v>
          </cell>
          <cell r="B495" t="str">
            <v>   文化和旅游</v>
          </cell>
          <cell r="C495">
            <v>0</v>
          </cell>
          <cell r="D495">
            <v>1722</v>
          </cell>
          <cell r="E495">
            <v>1689</v>
          </cell>
          <cell r="F495">
            <v>1882.76</v>
          </cell>
        </row>
        <row r="496">
          <cell r="A496">
            <v>2070101</v>
          </cell>
          <cell r="B496" t="str">
            <v>     行政运行</v>
          </cell>
          <cell r="C496" t="str">
            <v/>
          </cell>
          <cell r="D496">
            <v>1541</v>
          </cell>
          <cell r="E496">
            <v>1541</v>
          </cell>
          <cell r="F496">
            <v>1258.59</v>
          </cell>
        </row>
        <row r="497">
          <cell r="A497">
            <v>2070102</v>
          </cell>
          <cell r="B497" t="str">
            <v>     一般行政管理事务</v>
          </cell>
          <cell r="C497" t="str">
            <v/>
          </cell>
          <cell r="D497">
            <v>0</v>
          </cell>
          <cell r="E497">
            <v>0</v>
          </cell>
          <cell r="F497">
            <v>0</v>
          </cell>
        </row>
        <row r="498">
          <cell r="A498">
            <v>2070103</v>
          </cell>
          <cell r="B498" t="str">
            <v>     机关服务</v>
          </cell>
          <cell r="C498" t="str">
            <v/>
          </cell>
          <cell r="D498">
            <v>0</v>
          </cell>
          <cell r="E498">
            <v>0</v>
          </cell>
          <cell r="F498">
            <v>0</v>
          </cell>
        </row>
        <row r="499">
          <cell r="A499">
            <v>2070104</v>
          </cell>
          <cell r="B499" t="str">
            <v>     图书馆</v>
          </cell>
          <cell r="C499" t="str">
            <v/>
          </cell>
          <cell r="D499">
            <v>0</v>
          </cell>
          <cell r="E499">
            <v>0</v>
          </cell>
          <cell r="F499">
            <v>0</v>
          </cell>
        </row>
        <row r="500">
          <cell r="A500">
            <v>2070105</v>
          </cell>
          <cell r="B500" t="str">
            <v>     文化展示及纪念机构</v>
          </cell>
          <cell r="C500" t="str">
            <v/>
          </cell>
          <cell r="D500">
            <v>0</v>
          </cell>
          <cell r="E500">
            <v>0</v>
          </cell>
          <cell r="F500">
            <v>0</v>
          </cell>
        </row>
        <row r="501">
          <cell r="A501">
            <v>2070106</v>
          </cell>
          <cell r="B501" t="str">
            <v>     艺术表演场所</v>
          </cell>
          <cell r="C501" t="str">
            <v/>
          </cell>
          <cell r="D501">
            <v>0</v>
          </cell>
          <cell r="E501">
            <v>0</v>
          </cell>
          <cell r="F501">
            <v>0</v>
          </cell>
        </row>
        <row r="502">
          <cell r="A502">
            <v>2070107</v>
          </cell>
          <cell r="B502" t="str">
            <v>     艺术表演团体</v>
          </cell>
          <cell r="C502" t="str">
            <v/>
          </cell>
          <cell r="D502">
            <v>0</v>
          </cell>
          <cell r="E502">
            <v>0</v>
          </cell>
          <cell r="F502">
            <v>0</v>
          </cell>
        </row>
        <row r="503">
          <cell r="A503">
            <v>2070108</v>
          </cell>
          <cell r="B503" t="str">
            <v>     文化活动</v>
          </cell>
          <cell r="C503" t="str">
            <v/>
          </cell>
          <cell r="D503">
            <v>0</v>
          </cell>
          <cell r="E503">
            <v>0</v>
          </cell>
          <cell r="F503">
            <v>0</v>
          </cell>
        </row>
        <row r="504">
          <cell r="A504">
            <v>2070109</v>
          </cell>
          <cell r="B504" t="str">
            <v>     群众文化</v>
          </cell>
          <cell r="C504" t="str">
            <v/>
          </cell>
          <cell r="D504">
            <v>0</v>
          </cell>
          <cell r="E504">
            <v>0</v>
          </cell>
          <cell r="F504">
            <v>0</v>
          </cell>
        </row>
        <row r="505">
          <cell r="A505">
            <v>2070110</v>
          </cell>
          <cell r="B505" t="str">
            <v>     文化和旅游交流与合作</v>
          </cell>
          <cell r="C505" t="str">
            <v/>
          </cell>
          <cell r="D505">
            <v>0</v>
          </cell>
          <cell r="E505">
            <v>0</v>
          </cell>
          <cell r="F505">
            <v>0</v>
          </cell>
        </row>
        <row r="506">
          <cell r="A506">
            <v>2070111</v>
          </cell>
          <cell r="B506" t="str">
            <v>     文化创作与保护</v>
          </cell>
          <cell r="C506" t="str">
            <v/>
          </cell>
          <cell r="D506">
            <v>0</v>
          </cell>
          <cell r="E506">
            <v>1</v>
          </cell>
          <cell r="F506">
            <v>0</v>
          </cell>
        </row>
        <row r="507">
          <cell r="A507">
            <v>2070112</v>
          </cell>
          <cell r="B507" t="str">
            <v>     文化和旅游市场管理</v>
          </cell>
          <cell r="C507" t="str">
            <v/>
          </cell>
          <cell r="D507">
            <v>0</v>
          </cell>
          <cell r="E507">
            <v>0</v>
          </cell>
          <cell r="F507">
            <v>0</v>
          </cell>
        </row>
        <row r="508">
          <cell r="A508">
            <v>2070113</v>
          </cell>
          <cell r="B508" t="str">
            <v>     旅游宣传</v>
          </cell>
          <cell r="C508" t="str">
            <v/>
          </cell>
          <cell r="D508">
            <v>0</v>
          </cell>
          <cell r="E508">
            <v>0</v>
          </cell>
          <cell r="F508">
            <v>0</v>
          </cell>
        </row>
        <row r="509">
          <cell r="A509">
            <v>2070114</v>
          </cell>
          <cell r="B509" t="str">
            <v>     文化和旅游管理事务</v>
          </cell>
          <cell r="C509" t="str">
            <v/>
          </cell>
          <cell r="D509">
            <v>0</v>
          </cell>
          <cell r="E509">
            <v>0</v>
          </cell>
          <cell r="F509">
            <v>0</v>
          </cell>
        </row>
        <row r="510">
          <cell r="A510">
            <v>2070199</v>
          </cell>
          <cell r="B510" t="str">
            <v>     其他文化和旅游支出</v>
          </cell>
          <cell r="C510" t="str">
            <v/>
          </cell>
          <cell r="D510">
            <v>181</v>
          </cell>
          <cell r="E510">
            <v>147</v>
          </cell>
          <cell r="F510">
            <v>624.17</v>
          </cell>
        </row>
        <row r="511">
          <cell r="A511">
            <v>20702</v>
          </cell>
          <cell r="B511" t="str">
            <v>   文物</v>
          </cell>
          <cell r="C511">
            <v>0</v>
          </cell>
          <cell r="D511">
            <v>0</v>
          </cell>
          <cell r="E511">
            <v>0</v>
          </cell>
          <cell r="F511">
            <v>0</v>
          </cell>
        </row>
        <row r="512">
          <cell r="A512">
            <v>2070201</v>
          </cell>
          <cell r="B512" t="str">
            <v>     行政运行</v>
          </cell>
          <cell r="C512" t="str">
            <v/>
          </cell>
          <cell r="D512">
            <v>0</v>
          </cell>
          <cell r="E512">
            <v>0</v>
          </cell>
          <cell r="F512">
            <v>0</v>
          </cell>
        </row>
        <row r="513">
          <cell r="A513">
            <v>2070202</v>
          </cell>
          <cell r="B513" t="str">
            <v>     一般行政管理事务</v>
          </cell>
          <cell r="C513" t="str">
            <v/>
          </cell>
          <cell r="D513">
            <v>0</v>
          </cell>
          <cell r="E513">
            <v>0</v>
          </cell>
          <cell r="F513">
            <v>0</v>
          </cell>
        </row>
        <row r="514">
          <cell r="A514">
            <v>2070203</v>
          </cell>
          <cell r="B514" t="str">
            <v>     机关服务</v>
          </cell>
          <cell r="C514" t="str">
            <v/>
          </cell>
          <cell r="D514">
            <v>0</v>
          </cell>
          <cell r="E514">
            <v>0</v>
          </cell>
          <cell r="F514">
            <v>0</v>
          </cell>
        </row>
        <row r="515">
          <cell r="A515">
            <v>2070204</v>
          </cell>
          <cell r="B515" t="str">
            <v>     文物保护</v>
          </cell>
          <cell r="C515" t="str">
            <v/>
          </cell>
          <cell r="D515">
            <v>0</v>
          </cell>
          <cell r="E515">
            <v>0</v>
          </cell>
          <cell r="F515">
            <v>0</v>
          </cell>
        </row>
        <row r="516">
          <cell r="A516">
            <v>2070205</v>
          </cell>
          <cell r="B516" t="str">
            <v>     博物馆</v>
          </cell>
          <cell r="C516" t="str">
            <v/>
          </cell>
          <cell r="D516">
            <v>0</v>
          </cell>
          <cell r="E516">
            <v>0</v>
          </cell>
          <cell r="F516">
            <v>0</v>
          </cell>
        </row>
        <row r="517">
          <cell r="A517">
            <v>2070206</v>
          </cell>
          <cell r="B517" t="str">
            <v>     历史名城与古迹</v>
          </cell>
          <cell r="C517" t="str">
            <v/>
          </cell>
          <cell r="D517">
            <v>0</v>
          </cell>
          <cell r="E517">
            <v>0</v>
          </cell>
          <cell r="F517">
            <v>0</v>
          </cell>
        </row>
        <row r="518">
          <cell r="A518">
            <v>2070299</v>
          </cell>
          <cell r="B518" t="str">
            <v>     其他文物支出</v>
          </cell>
          <cell r="C518" t="str">
            <v/>
          </cell>
          <cell r="D518">
            <v>0</v>
          </cell>
          <cell r="E518">
            <v>0</v>
          </cell>
          <cell r="F518">
            <v>0</v>
          </cell>
        </row>
        <row r="519">
          <cell r="A519">
            <v>20703</v>
          </cell>
          <cell r="B519" t="str">
            <v>   体育</v>
          </cell>
          <cell r="C519">
            <v>0</v>
          </cell>
          <cell r="D519">
            <v>0</v>
          </cell>
          <cell r="E519">
            <v>460</v>
          </cell>
          <cell r="F519">
            <v>500</v>
          </cell>
        </row>
        <row r="520">
          <cell r="A520">
            <v>2070301</v>
          </cell>
          <cell r="B520" t="str">
            <v>     行政运行</v>
          </cell>
          <cell r="C520" t="str">
            <v/>
          </cell>
          <cell r="D520">
            <v>0</v>
          </cell>
          <cell r="E520">
            <v>0</v>
          </cell>
          <cell r="F520">
            <v>0</v>
          </cell>
        </row>
        <row r="521">
          <cell r="A521">
            <v>2070302</v>
          </cell>
          <cell r="B521" t="str">
            <v>     一般行政管理事务</v>
          </cell>
          <cell r="C521" t="str">
            <v/>
          </cell>
          <cell r="D521">
            <v>0</v>
          </cell>
          <cell r="E521">
            <v>0</v>
          </cell>
          <cell r="F521">
            <v>0</v>
          </cell>
        </row>
        <row r="522">
          <cell r="A522">
            <v>2070303</v>
          </cell>
          <cell r="B522" t="str">
            <v>     机关服务</v>
          </cell>
          <cell r="C522" t="str">
            <v/>
          </cell>
          <cell r="D522">
            <v>0</v>
          </cell>
          <cell r="E522">
            <v>0</v>
          </cell>
          <cell r="F522">
            <v>0</v>
          </cell>
        </row>
        <row r="523">
          <cell r="A523">
            <v>2070304</v>
          </cell>
          <cell r="B523" t="str">
            <v>     运动项目管理</v>
          </cell>
          <cell r="C523" t="str">
            <v/>
          </cell>
          <cell r="D523">
            <v>0</v>
          </cell>
          <cell r="E523">
            <v>0</v>
          </cell>
          <cell r="F523">
            <v>0</v>
          </cell>
        </row>
        <row r="524">
          <cell r="A524">
            <v>2070305</v>
          </cell>
          <cell r="B524" t="str">
            <v>     体育竞赛</v>
          </cell>
          <cell r="C524" t="str">
            <v/>
          </cell>
          <cell r="D524">
            <v>0</v>
          </cell>
          <cell r="E524">
            <v>0</v>
          </cell>
          <cell r="F524">
            <v>0</v>
          </cell>
        </row>
        <row r="525">
          <cell r="A525">
            <v>2070306</v>
          </cell>
          <cell r="B525" t="str">
            <v>     体育训练</v>
          </cell>
          <cell r="C525" t="str">
            <v/>
          </cell>
          <cell r="D525">
            <v>0</v>
          </cell>
          <cell r="E525">
            <v>0</v>
          </cell>
          <cell r="F525">
            <v>0</v>
          </cell>
        </row>
        <row r="526">
          <cell r="A526">
            <v>2070307</v>
          </cell>
          <cell r="B526" t="str">
            <v>     体育场馆</v>
          </cell>
          <cell r="C526" t="str">
            <v/>
          </cell>
          <cell r="D526">
            <v>0</v>
          </cell>
          <cell r="E526">
            <v>460</v>
          </cell>
          <cell r="F526">
            <v>500</v>
          </cell>
        </row>
        <row r="527">
          <cell r="A527">
            <v>2070308</v>
          </cell>
          <cell r="B527" t="str">
            <v>     群众体育</v>
          </cell>
          <cell r="C527" t="str">
            <v/>
          </cell>
          <cell r="D527">
            <v>0</v>
          </cell>
          <cell r="E527">
            <v>0</v>
          </cell>
          <cell r="F527">
            <v>0</v>
          </cell>
        </row>
        <row r="528">
          <cell r="A528">
            <v>2070309</v>
          </cell>
          <cell r="B528" t="str">
            <v>     体育交流与合作</v>
          </cell>
          <cell r="C528" t="str">
            <v/>
          </cell>
          <cell r="D528">
            <v>0</v>
          </cell>
          <cell r="E528">
            <v>0</v>
          </cell>
          <cell r="F528">
            <v>0</v>
          </cell>
        </row>
        <row r="529">
          <cell r="A529">
            <v>2070399</v>
          </cell>
          <cell r="B529" t="str">
            <v>     其他体育支出</v>
          </cell>
          <cell r="C529" t="str">
            <v/>
          </cell>
          <cell r="D529">
            <v>0</v>
          </cell>
          <cell r="E529">
            <v>0</v>
          </cell>
          <cell r="F529">
            <v>0</v>
          </cell>
        </row>
        <row r="530">
          <cell r="A530">
            <v>20706</v>
          </cell>
          <cell r="B530" t="str">
            <v>   新闻出版电影</v>
          </cell>
          <cell r="C530">
            <v>0</v>
          </cell>
          <cell r="D530">
            <v>0</v>
          </cell>
          <cell r="E530">
            <v>0</v>
          </cell>
          <cell r="F530">
            <v>0</v>
          </cell>
        </row>
        <row r="531">
          <cell r="A531">
            <v>2070601</v>
          </cell>
          <cell r="B531" t="str">
            <v>     行政运行</v>
          </cell>
          <cell r="C531" t="str">
            <v/>
          </cell>
          <cell r="D531">
            <v>0</v>
          </cell>
          <cell r="E531">
            <v>0</v>
          </cell>
          <cell r="F531">
            <v>0</v>
          </cell>
        </row>
        <row r="532">
          <cell r="A532">
            <v>2070602</v>
          </cell>
          <cell r="B532" t="str">
            <v>     一般行政管理事务</v>
          </cell>
          <cell r="C532" t="str">
            <v/>
          </cell>
          <cell r="D532">
            <v>0</v>
          </cell>
          <cell r="E532">
            <v>0</v>
          </cell>
          <cell r="F532">
            <v>0</v>
          </cell>
        </row>
        <row r="533">
          <cell r="A533">
            <v>2070603</v>
          </cell>
          <cell r="B533" t="str">
            <v>     机关服务</v>
          </cell>
          <cell r="C533" t="str">
            <v/>
          </cell>
          <cell r="D533">
            <v>0</v>
          </cell>
          <cell r="E533">
            <v>0</v>
          </cell>
          <cell r="F533">
            <v>0</v>
          </cell>
        </row>
        <row r="534">
          <cell r="A534">
            <v>2070604</v>
          </cell>
          <cell r="B534" t="str">
            <v>     新闻通讯</v>
          </cell>
          <cell r="C534" t="str">
            <v/>
          </cell>
          <cell r="D534">
            <v>0</v>
          </cell>
          <cell r="E534">
            <v>0</v>
          </cell>
          <cell r="F534">
            <v>0</v>
          </cell>
        </row>
        <row r="535">
          <cell r="A535">
            <v>2070605</v>
          </cell>
          <cell r="B535" t="str">
            <v>     出版发行</v>
          </cell>
          <cell r="C535" t="str">
            <v/>
          </cell>
          <cell r="D535">
            <v>0</v>
          </cell>
          <cell r="E535">
            <v>0</v>
          </cell>
          <cell r="F535">
            <v>0</v>
          </cell>
        </row>
        <row r="536">
          <cell r="A536">
            <v>2070606</v>
          </cell>
          <cell r="B536" t="str">
            <v>     版权管理</v>
          </cell>
          <cell r="C536" t="str">
            <v/>
          </cell>
          <cell r="D536">
            <v>0</v>
          </cell>
          <cell r="E536">
            <v>0</v>
          </cell>
          <cell r="F536">
            <v>0</v>
          </cell>
        </row>
        <row r="537">
          <cell r="A537">
            <v>2070607</v>
          </cell>
          <cell r="B537" t="str">
            <v>     电影</v>
          </cell>
          <cell r="C537" t="str">
            <v/>
          </cell>
          <cell r="D537">
            <v>0</v>
          </cell>
          <cell r="E537">
            <v>0</v>
          </cell>
          <cell r="F537">
            <v>0</v>
          </cell>
        </row>
        <row r="538">
          <cell r="A538">
            <v>2070699</v>
          </cell>
          <cell r="B538" t="str">
            <v>     其他新闻出版电影支出</v>
          </cell>
          <cell r="C538" t="str">
            <v/>
          </cell>
          <cell r="D538">
            <v>0</v>
          </cell>
          <cell r="E538">
            <v>0</v>
          </cell>
          <cell r="F538">
            <v>0</v>
          </cell>
        </row>
        <row r="539">
          <cell r="A539">
            <v>20708</v>
          </cell>
          <cell r="B539" t="str">
            <v>   广播电视</v>
          </cell>
          <cell r="C539">
            <v>0</v>
          </cell>
          <cell r="D539">
            <v>538</v>
          </cell>
          <cell r="E539">
            <v>676</v>
          </cell>
          <cell r="F539">
            <v>621.43</v>
          </cell>
        </row>
        <row r="540">
          <cell r="A540">
            <v>2070801</v>
          </cell>
          <cell r="B540" t="str">
            <v>     行政运行</v>
          </cell>
          <cell r="C540" t="str">
            <v/>
          </cell>
          <cell r="D540">
            <v>538</v>
          </cell>
          <cell r="E540">
            <v>574</v>
          </cell>
          <cell r="F540">
            <v>621.43</v>
          </cell>
        </row>
        <row r="541">
          <cell r="A541">
            <v>2070802</v>
          </cell>
          <cell r="B541" t="str">
            <v>     一般行政管理事务</v>
          </cell>
          <cell r="C541" t="str">
            <v/>
          </cell>
          <cell r="D541">
            <v>0</v>
          </cell>
          <cell r="E541">
            <v>0</v>
          </cell>
          <cell r="F541">
            <v>0</v>
          </cell>
        </row>
        <row r="542">
          <cell r="A542">
            <v>2070803</v>
          </cell>
          <cell r="B542" t="str">
            <v>     机关服务</v>
          </cell>
          <cell r="C542" t="str">
            <v/>
          </cell>
          <cell r="D542">
            <v>0</v>
          </cell>
          <cell r="E542">
            <v>0</v>
          </cell>
          <cell r="F542">
            <v>0</v>
          </cell>
        </row>
        <row r="543">
          <cell r="A543">
            <v>2070806</v>
          </cell>
          <cell r="B543" t="str">
            <v>     监测监管</v>
          </cell>
          <cell r="C543" t="str">
            <v/>
          </cell>
          <cell r="D543">
            <v>0</v>
          </cell>
          <cell r="E543">
            <v>0</v>
          </cell>
          <cell r="F543">
            <v>0</v>
          </cell>
        </row>
        <row r="544">
          <cell r="A544">
            <v>2070807</v>
          </cell>
          <cell r="B544" t="str">
            <v>     传输发射</v>
          </cell>
          <cell r="C544" t="str">
            <v/>
          </cell>
          <cell r="D544">
            <v>0</v>
          </cell>
          <cell r="E544">
            <v>0</v>
          </cell>
          <cell r="F544">
            <v>0</v>
          </cell>
        </row>
        <row r="545">
          <cell r="A545">
            <v>2070808</v>
          </cell>
          <cell r="B545" t="str">
            <v>     广播电视事务</v>
          </cell>
          <cell r="C545" t="str">
            <v/>
          </cell>
          <cell r="D545">
            <v>0</v>
          </cell>
          <cell r="E545">
            <v>0</v>
          </cell>
          <cell r="F545">
            <v>0</v>
          </cell>
        </row>
        <row r="546">
          <cell r="A546">
            <v>2070899</v>
          </cell>
          <cell r="B546" t="str">
            <v>     其他广播电视支出</v>
          </cell>
          <cell r="C546" t="str">
            <v/>
          </cell>
          <cell r="D546">
            <v>0</v>
          </cell>
          <cell r="E546">
            <v>102</v>
          </cell>
          <cell r="F546">
            <v>0</v>
          </cell>
        </row>
        <row r="547">
          <cell r="A547">
            <v>20799</v>
          </cell>
          <cell r="B547" t="str">
            <v>   其他文化旅游体育与传媒支出</v>
          </cell>
          <cell r="C547">
            <v>0</v>
          </cell>
          <cell r="D547">
            <v>305</v>
          </cell>
          <cell r="E547">
            <v>10</v>
          </cell>
          <cell r="F547">
            <v>160</v>
          </cell>
        </row>
        <row r="548">
          <cell r="A548">
            <v>2079902</v>
          </cell>
          <cell r="B548" t="str">
            <v>     宣传文化发展专项支出</v>
          </cell>
          <cell r="C548" t="str">
            <v/>
          </cell>
          <cell r="D548">
            <v>0</v>
          </cell>
          <cell r="E548">
            <v>0</v>
          </cell>
          <cell r="F548">
            <v>0</v>
          </cell>
        </row>
        <row r="549">
          <cell r="A549">
            <v>2079903</v>
          </cell>
          <cell r="B549" t="str">
            <v>     文化产业发展专项支出</v>
          </cell>
          <cell r="C549" t="str">
            <v/>
          </cell>
          <cell r="D549">
            <v>0</v>
          </cell>
          <cell r="E549">
            <v>0</v>
          </cell>
          <cell r="F549">
            <v>0</v>
          </cell>
        </row>
        <row r="550">
          <cell r="A550">
            <v>2079999</v>
          </cell>
          <cell r="B550" t="str">
            <v>     其他文化旅游体育与传媒支出</v>
          </cell>
          <cell r="C550" t="str">
            <v/>
          </cell>
          <cell r="D550">
            <v>305</v>
          </cell>
          <cell r="E550">
            <v>10</v>
          </cell>
          <cell r="F550">
            <v>160</v>
          </cell>
        </row>
        <row r="551">
          <cell r="A551">
            <v>208</v>
          </cell>
          <cell r="B551" t="str">
            <v>其他社会保障和就业支出</v>
          </cell>
          <cell r="C551">
            <v>172</v>
          </cell>
          <cell r="D551">
            <v>45259</v>
          </cell>
          <cell r="E551">
            <v>44625</v>
          </cell>
          <cell r="F551">
            <v>57853.1</v>
          </cell>
        </row>
        <row r="552">
          <cell r="A552">
            <v>20801</v>
          </cell>
          <cell r="B552" t="str">
            <v>   人力资源和社会保障管理事务</v>
          </cell>
          <cell r="C552">
            <v>0</v>
          </cell>
          <cell r="D552">
            <v>2453</v>
          </cell>
          <cell r="E552">
            <v>2432</v>
          </cell>
          <cell r="F552">
            <v>2056.21</v>
          </cell>
        </row>
        <row r="553">
          <cell r="A553">
            <v>2080101</v>
          </cell>
          <cell r="B553" t="str">
            <v>     行政运行</v>
          </cell>
          <cell r="C553" t="str">
            <v/>
          </cell>
          <cell r="D553">
            <v>1076</v>
          </cell>
          <cell r="E553">
            <v>1038</v>
          </cell>
          <cell r="F553">
            <v>834.36</v>
          </cell>
        </row>
        <row r="554">
          <cell r="A554">
            <v>2080102</v>
          </cell>
          <cell r="B554" t="str">
            <v>     一般行政管理事务</v>
          </cell>
          <cell r="C554" t="str">
            <v/>
          </cell>
          <cell r="D554">
            <v>0</v>
          </cell>
          <cell r="E554">
            <v>0</v>
          </cell>
          <cell r="F554">
            <v>0</v>
          </cell>
        </row>
        <row r="555">
          <cell r="A555">
            <v>2080103</v>
          </cell>
          <cell r="B555" t="str">
            <v>     机关服务</v>
          </cell>
          <cell r="C555" t="str">
            <v/>
          </cell>
          <cell r="D555">
            <v>0</v>
          </cell>
          <cell r="E555">
            <v>0</v>
          </cell>
          <cell r="F555">
            <v>0</v>
          </cell>
        </row>
        <row r="556">
          <cell r="A556">
            <v>2080104</v>
          </cell>
          <cell r="B556" t="str">
            <v>     综合业务管理</v>
          </cell>
          <cell r="C556" t="str">
            <v/>
          </cell>
          <cell r="D556">
            <v>0</v>
          </cell>
          <cell r="E556">
            <v>0</v>
          </cell>
          <cell r="F556">
            <v>0</v>
          </cell>
        </row>
        <row r="557">
          <cell r="A557">
            <v>2080105</v>
          </cell>
          <cell r="B557" t="str">
            <v>     劳动保障监察</v>
          </cell>
          <cell r="C557" t="str">
            <v/>
          </cell>
          <cell r="D557">
            <v>0</v>
          </cell>
          <cell r="E557">
            <v>0</v>
          </cell>
          <cell r="F557">
            <v>0</v>
          </cell>
        </row>
        <row r="558">
          <cell r="A558">
            <v>2080106</v>
          </cell>
          <cell r="B558" t="str">
            <v>     就业管理事务</v>
          </cell>
          <cell r="C558" t="str">
            <v/>
          </cell>
          <cell r="D558">
            <v>0</v>
          </cell>
          <cell r="E558">
            <v>0</v>
          </cell>
          <cell r="F558">
            <v>0</v>
          </cell>
        </row>
        <row r="559">
          <cell r="A559">
            <v>2080107</v>
          </cell>
          <cell r="B559" t="str">
            <v>     社会保险业务管理事务</v>
          </cell>
          <cell r="C559" t="str">
            <v/>
          </cell>
          <cell r="D559">
            <v>8</v>
          </cell>
          <cell r="E559">
            <v>10</v>
          </cell>
          <cell r="F559">
            <v>0</v>
          </cell>
        </row>
        <row r="560">
          <cell r="A560">
            <v>2080108</v>
          </cell>
          <cell r="B560" t="str">
            <v>     信息化建设</v>
          </cell>
          <cell r="C560" t="str">
            <v/>
          </cell>
          <cell r="D560">
            <v>0</v>
          </cell>
          <cell r="E560">
            <v>0</v>
          </cell>
          <cell r="F560">
            <v>0</v>
          </cell>
        </row>
        <row r="561">
          <cell r="A561">
            <v>2080109</v>
          </cell>
          <cell r="B561" t="str">
            <v>     社会保险经办机构</v>
          </cell>
          <cell r="C561" t="str">
            <v/>
          </cell>
          <cell r="D561">
            <v>1369</v>
          </cell>
          <cell r="E561">
            <v>1372</v>
          </cell>
          <cell r="F561">
            <v>1203.25</v>
          </cell>
        </row>
        <row r="562">
          <cell r="A562">
            <v>2080110</v>
          </cell>
          <cell r="B562" t="str">
            <v>     劳动关系和维权</v>
          </cell>
          <cell r="C562" t="str">
            <v/>
          </cell>
          <cell r="D562">
            <v>0</v>
          </cell>
          <cell r="E562">
            <v>0</v>
          </cell>
          <cell r="F562">
            <v>0</v>
          </cell>
        </row>
        <row r="563">
          <cell r="A563">
            <v>2080111</v>
          </cell>
          <cell r="B563" t="str">
            <v>     公共就业服务和职业技能鉴定机构</v>
          </cell>
          <cell r="C563" t="str">
            <v/>
          </cell>
          <cell r="D563">
            <v>0</v>
          </cell>
          <cell r="E563">
            <v>0</v>
          </cell>
          <cell r="F563">
            <v>0</v>
          </cell>
        </row>
        <row r="564">
          <cell r="A564">
            <v>2080112</v>
          </cell>
          <cell r="B564" t="str">
            <v>     劳动人事争议调解仲裁</v>
          </cell>
          <cell r="C564" t="str">
            <v/>
          </cell>
          <cell r="D564">
            <v>0</v>
          </cell>
          <cell r="E564">
            <v>0</v>
          </cell>
          <cell r="F564">
            <v>0</v>
          </cell>
        </row>
        <row r="565">
          <cell r="A565">
            <v>2080113</v>
          </cell>
          <cell r="B565" t="str">
            <v>     政府特殊津贴</v>
          </cell>
          <cell r="C565">
            <v>0</v>
          </cell>
          <cell r="D565">
            <v>0</v>
          </cell>
          <cell r="E565">
            <v>0</v>
          </cell>
          <cell r="F565">
            <v>0</v>
          </cell>
        </row>
        <row r="566">
          <cell r="A566">
            <v>2080114</v>
          </cell>
          <cell r="B566" t="str">
            <v>     资助留学回国人员</v>
          </cell>
          <cell r="C566">
            <v>0</v>
          </cell>
          <cell r="D566">
            <v>0</v>
          </cell>
          <cell r="E566">
            <v>0</v>
          </cell>
          <cell r="F566">
            <v>0</v>
          </cell>
        </row>
        <row r="567">
          <cell r="A567">
            <v>2080115</v>
          </cell>
          <cell r="B567" t="str">
            <v>     博士后日常经费</v>
          </cell>
          <cell r="C567">
            <v>0</v>
          </cell>
          <cell r="D567">
            <v>0</v>
          </cell>
          <cell r="E567">
            <v>0</v>
          </cell>
          <cell r="F567">
            <v>0</v>
          </cell>
        </row>
        <row r="568">
          <cell r="A568">
            <v>2080116</v>
          </cell>
          <cell r="B568" t="str">
            <v>     引进人才费用</v>
          </cell>
          <cell r="C568">
            <v>0</v>
          </cell>
          <cell r="D568">
            <v>0</v>
          </cell>
          <cell r="E568">
            <v>0</v>
          </cell>
          <cell r="F568">
            <v>0</v>
          </cell>
        </row>
        <row r="569">
          <cell r="A569">
            <v>2080150</v>
          </cell>
          <cell r="B569" t="str">
            <v>     事业运行</v>
          </cell>
          <cell r="C569">
            <v>0</v>
          </cell>
          <cell r="D569">
            <v>0</v>
          </cell>
          <cell r="E569">
            <v>0</v>
          </cell>
          <cell r="F569">
            <v>0</v>
          </cell>
        </row>
        <row r="570">
          <cell r="A570">
            <v>2080199</v>
          </cell>
          <cell r="B570" t="str">
            <v>     其他人力资源和社会保障管理事务支出</v>
          </cell>
          <cell r="C570" t="str">
            <v/>
          </cell>
          <cell r="D570">
            <v>0</v>
          </cell>
          <cell r="E570">
            <v>12</v>
          </cell>
          <cell r="F570">
            <v>18.6</v>
          </cell>
        </row>
        <row r="571">
          <cell r="A571">
            <v>20802</v>
          </cell>
          <cell r="B571" t="str">
            <v>   民政管理事务</v>
          </cell>
          <cell r="C571">
            <v>0</v>
          </cell>
          <cell r="D571">
            <v>1049</v>
          </cell>
          <cell r="E571">
            <v>1088</v>
          </cell>
          <cell r="F571">
            <v>1062.28</v>
          </cell>
        </row>
        <row r="572">
          <cell r="A572">
            <v>2080201</v>
          </cell>
          <cell r="B572" t="str">
            <v>     行政运行</v>
          </cell>
          <cell r="C572" t="str">
            <v/>
          </cell>
          <cell r="D572">
            <v>323</v>
          </cell>
          <cell r="E572">
            <v>324</v>
          </cell>
          <cell r="F572">
            <v>262.42</v>
          </cell>
        </row>
        <row r="573">
          <cell r="A573">
            <v>2080202</v>
          </cell>
          <cell r="B573" t="str">
            <v>     一般行政管理事务</v>
          </cell>
          <cell r="C573" t="str">
            <v/>
          </cell>
          <cell r="D573">
            <v>0</v>
          </cell>
          <cell r="E573">
            <v>0</v>
          </cell>
          <cell r="F573">
            <v>0</v>
          </cell>
        </row>
        <row r="574">
          <cell r="A574">
            <v>2080203</v>
          </cell>
          <cell r="B574" t="str">
            <v>     机关服务</v>
          </cell>
          <cell r="C574" t="str">
            <v/>
          </cell>
          <cell r="D574">
            <v>0</v>
          </cell>
          <cell r="E574">
            <v>0</v>
          </cell>
          <cell r="F574">
            <v>0</v>
          </cell>
        </row>
        <row r="575">
          <cell r="A575">
            <v>2080206</v>
          </cell>
          <cell r="B575" t="str">
            <v>     社会组织管理</v>
          </cell>
          <cell r="C575" t="str">
            <v/>
          </cell>
          <cell r="D575">
            <v>0</v>
          </cell>
          <cell r="E575">
            <v>0</v>
          </cell>
          <cell r="F575">
            <v>0</v>
          </cell>
        </row>
        <row r="576">
          <cell r="A576">
            <v>2080207</v>
          </cell>
          <cell r="B576" t="str">
            <v>     行政区划和地名管理</v>
          </cell>
          <cell r="C576" t="str">
            <v/>
          </cell>
          <cell r="D576">
            <v>0</v>
          </cell>
          <cell r="E576">
            <v>11</v>
          </cell>
          <cell r="F576">
            <v>0</v>
          </cell>
        </row>
        <row r="577">
          <cell r="A577">
            <v>2080208</v>
          </cell>
          <cell r="B577" t="str">
            <v>     基层政权建设和社区治理</v>
          </cell>
          <cell r="C577" t="str">
            <v/>
          </cell>
          <cell r="D577">
            <v>0</v>
          </cell>
          <cell r="E577">
            <v>0</v>
          </cell>
          <cell r="F577">
            <v>0</v>
          </cell>
        </row>
        <row r="578">
          <cell r="A578">
            <v>2080299</v>
          </cell>
          <cell r="B578" t="str">
            <v>     其他民政管理事务支出</v>
          </cell>
          <cell r="C578" t="str">
            <v/>
          </cell>
          <cell r="D578">
            <v>726</v>
          </cell>
          <cell r="E578">
            <v>753</v>
          </cell>
          <cell r="F578">
            <v>799.86</v>
          </cell>
        </row>
        <row r="579">
          <cell r="A579">
            <v>20804</v>
          </cell>
          <cell r="B579" t="str">
            <v>   补充全国社会保障基金</v>
          </cell>
          <cell r="C579">
            <v>0</v>
          </cell>
          <cell r="D579">
            <v>0</v>
          </cell>
          <cell r="E579">
            <v>0</v>
          </cell>
          <cell r="F579">
            <v>0</v>
          </cell>
        </row>
        <row r="580">
          <cell r="A580">
            <v>2080402</v>
          </cell>
          <cell r="B580" t="str">
            <v>     用一般公共预算补充基金</v>
          </cell>
          <cell r="C580" t="str">
            <v/>
          </cell>
          <cell r="D580">
            <v>0</v>
          </cell>
          <cell r="E580">
            <v>0</v>
          </cell>
          <cell r="F580">
            <v>0</v>
          </cell>
        </row>
        <row r="581">
          <cell r="A581">
            <v>20805</v>
          </cell>
          <cell r="B581" t="str">
            <v>   行政事业单位养老支出</v>
          </cell>
          <cell r="C581">
            <v>0</v>
          </cell>
          <cell r="D581">
            <v>8752</v>
          </cell>
          <cell r="E581">
            <v>9754</v>
          </cell>
          <cell r="F581">
            <v>22189.96</v>
          </cell>
        </row>
        <row r="582">
          <cell r="A582">
            <v>2080501</v>
          </cell>
          <cell r="B582" t="str">
            <v>     行政单位离退休</v>
          </cell>
          <cell r="C582" t="str">
            <v/>
          </cell>
          <cell r="D582">
            <v>215</v>
          </cell>
          <cell r="E582">
            <v>139</v>
          </cell>
          <cell r="F582">
            <v>908.98</v>
          </cell>
        </row>
        <row r="583">
          <cell r="A583">
            <v>2080502</v>
          </cell>
          <cell r="B583" t="str">
            <v>     事业单位离退休</v>
          </cell>
          <cell r="C583" t="str">
            <v/>
          </cell>
          <cell r="D583">
            <v>1416</v>
          </cell>
          <cell r="E583">
            <v>6926</v>
          </cell>
          <cell r="F583">
            <v>3119.39</v>
          </cell>
        </row>
        <row r="584">
          <cell r="A584">
            <v>2080503</v>
          </cell>
          <cell r="B584" t="str">
            <v>     离退休人员管理机构</v>
          </cell>
          <cell r="C584" t="str">
            <v/>
          </cell>
          <cell r="D584">
            <v>0</v>
          </cell>
          <cell r="E584">
            <v>0</v>
          </cell>
          <cell r="F584">
            <v>0</v>
          </cell>
        </row>
        <row r="585">
          <cell r="A585">
            <v>2080505</v>
          </cell>
          <cell r="B585" t="str">
            <v>     机关事业单位基本养老保险缴费支出</v>
          </cell>
          <cell r="C585" t="str">
            <v/>
          </cell>
          <cell r="D585">
            <v>6211</v>
          </cell>
          <cell r="E585">
            <v>15</v>
          </cell>
          <cell r="F585">
            <v>14609.59</v>
          </cell>
        </row>
        <row r="586">
          <cell r="A586">
            <v>2080506</v>
          </cell>
          <cell r="B586" t="str">
            <v>     机关事业单位职业年金缴费支出</v>
          </cell>
          <cell r="C586" t="str">
            <v/>
          </cell>
          <cell r="D586">
            <v>910</v>
          </cell>
          <cell r="E586">
            <v>1119</v>
          </cell>
          <cell r="F586">
            <v>1452</v>
          </cell>
        </row>
        <row r="587">
          <cell r="A587">
            <v>2080507</v>
          </cell>
          <cell r="B587" t="str">
            <v>     对机关事业单位基本养老保险基金的补助</v>
          </cell>
          <cell r="C587" t="str">
            <v/>
          </cell>
          <cell r="D587">
            <v>0</v>
          </cell>
          <cell r="E587">
            <v>1555</v>
          </cell>
          <cell r="F587">
            <v>2100</v>
          </cell>
        </row>
        <row r="588">
          <cell r="A588">
            <v>2080508</v>
          </cell>
          <cell r="B588" t="str">
            <v>     对机关事业单位职业年金的补助</v>
          </cell>
          <cell r="C588">
            <v>0</v>
          </cell>
          <cell r="D588">
            <v>0</v>
          </cell>
          <cell r="E588">
            <v>0</v>
          </cell>
          <cell r="F588">
            <v>0</v>
          </cell>
        </row>
        <row r="589">
          <cell r="A589">
            <v>2080599</v>
          </cell>
          <cell r="B589" t="str">
            <v>     其他行政事业单位养老支出</v>
          </cell>
          <cell r="C589" t="str">
            <v/>
          </cell>
          <cell r="D589">
            <v>0</v>
          </cell>
          <cell r="E589">
            <v>0</v>
          </cell>
          <cell r="F589">
            <v>0</v>
          </cell>
        </row>
        <row r="590">
          <cell r="A590">
            <v>20806</v>
          </cell>
          <cell r="B590" t="str">
            <v>   企业改革补助</v>
          </cell>
          <cell r="C590">
            <v>0</v>
          </cell>
          <cell r="D590">
            <v>0</v>
          </cell>
          <cell r="E590">
            <v>0</v>
          </cell>
          <cell r="F590">
            <v>0</v>
          </cell>
        </row>
        <row r="591">
          <cell r="A591">
            <v>2080601</v>
          </cell>
          <cell r="B591" t="str">
            <v>     企业关闭破产补助</v>
          </cell>
          <cell r="C591" t="str">
            <v/>
          </cell>
          <cell r="D591">
            <v>0</v>
          </cell>
          <cell r="E591">
            <v>0</v>
          </cell>
          <cell r="F591">
            <v>0</v>
          </cell>
        </row>
        <row r="592">
          <cell r="A592">
            <v>2080602</v>
          </cell>
          <cell r="B592" t="str">
            <v>     厂办大集体改革补助</v>
          </cell>
          <cell r="C592" t="str">
            <v/>
          </cell>
          <cell r="D592">
            <v>0</v>
          </cell>
          <cell r="E592">
            <v>0</v>
          </cell>
          <cell r="F592">
            <v>0</v>
          </cell>
        </row>
        <row r="593">
          <cell r="A593">
            <v>2080699</v>
          </cell>
          <cell r="B593" t="str">
            <v>     其他企业改革发展补助</v>
          </cell>
          <cell r="C593" t="str">
            <v/>
          </cell>
          <cell r="D593">
            <v>0</v>
          </cell>
          <cell r="E593">
            <v>0</v>
          </cell>
          <cell r="F593">
            <v>0</v>
          </cell>
        </row>
        <row r="594">
          <cell r="A594">
            <v>20807</v>
          </cell>
          <cell r="B594" t="str">
            <v>   就业补助</v>
          </cell>
          <cell r="C594">
            <v>0</v>
          </cell>
          <cell r="D594">
            <v>990</v>
          </cell>
          <cell r="E594">
            <v>3407</v>
          </cell>
          <cell r="F594">
            <v>3599.94</v>
          </cell>
        </row>
        <row r="595">
          <cell r="A595">
            <v>2080701</v>
          </cell>
          <cell r="B595" t="str">
            <v>     就业创业服务补贴</v>
          </cell>
          <cell r="C595" t="str">
            <v/>
          </cell>
          <cell r="D595">
            <v>0</v>
          </cell>
          <cell r="E595">
            <v>0</v>
          </cell>
          <cell r="F595">
            <v>0</v>
          </cell>
        </row>
        <row r="596">
          <cell r="A596">
            <v>2080702</v>
          </cell>
          <cell r="B596" t="str">
            <v>     职业培训补贴</v>
          </cell>
          <cell r="C596" t="str">
            <v/>
          </cell>
          <cell r="D596">
            <v>0</v>
          </cell>
          <cell r="E596">
            <v>0</v>
          </cell>
          <cell r="F596">
            <v>0</v>
          </cell>
        </row>
        <row r="597">
          <cell r="A597">
            <v>2080704</v>
          </cell>
          <cell r="B597" t="str">
            <v>     社会保险补贴</v>
          </cell>
          <cell r="C597" t="str">
            <v/>
          </cell>
          <cell r="D597">
            <v>0</v>
          </cell>
          <cell r="E597">
            <v>0</v>
          </cell>
          <cell r="F597">
            <v>0</v>
          </cell>
        </row>
        <row r="598">
          <cell r="A598">
            <v>2080705</v>
          </cell>
          <cell r="B598" t="str">
            <v>     公益性岗位补贴</v>
          </cell>
          <cell r="C598" t="str">
            <v/>
          </cell>
          <cell r="D598">
            <v>0</v>
          </cell>
          <cell r="E598">
            <v>3405</v>
          </cell>
          <cell r="F598">
            <v>0</v>
          </cell>
        </row>
        <row r="599">
          <cell r="A599">
            <v>2080709</v>
          </cell>
          <cell r="B599" t="str">
            <v>     职业技能鉴定补贴</v>
          </cell>
          <cell r="C599" t="str">
            <v/>
          </cell>
          <cell r="D599">
            <v>0</v>
          </cell>
          <cell r="E599">
            <v>0</v>
          </cell>
          <cell r="F599">
            <v>0</v>
          </cell>
        </row>
        <row r="600">
          <cell r="A600">
            <v>2080711</v>
          </cell>
          <cell r="B600" t="str">
            <v>     就业见习补贴</v>
          </cell>
          <cell r="C600" t="str">
            <v/>
          </cell>
          <cell r="D600">
            <v>6</v>
          </cell>
          <cell r="E600">
            <v>0</v>
          </cell>
          <cell r="F600">
            <v>99.94</v>
          </cell>
        </row>
        <row r="601">
          <cell r="A601">
            <v>2080712</v>
          </cell>
          <cell r="B601" t="str">
            <v>     高技能人才培养补助</v>
          </cell>
          <cell r="C601" t="str">
            <v/>
          </cell>
          <cell r="D601">
            <v>0</v>
          </cell>
          <cell r="E601">
            <v>0</v>
          </cell>
          <cell r="F601">
            <v>0</v>
          </cell>
        </row>
        <row r="602">
          <cell r="A602">
            <v>2080713</v>
          </cell>
          <cell r="B602" t="str">
            <v>     促进创业补贴</v>
          </cell>
          <cell r="C602" t="str">
            <v/>
          </cell>
          <cell r="D602">
            <v>0</v>
          </cell>
          <cell r="E602">
            <v>0</v>
          </cell>
          <cell r="F602">
            <v>0</v>
          </cell>
        </row>
        <row r="603">
          <cell r="A603">
            <v>2080799</v>
          </cell>
          <cell r="B603" t="str">
            <v>     其他就业补助支出</v>
          </cell>
          <cell r="C603" t="str">
            <v/>
          </cell>
          <cell r="D603">
            <v>984</v>
          </cell>
          <cell r="E603">
            <v>2</v>
          </cell>
          <cell r="F603">
            <v>3500</v>
          </cell>
        </row>
        <row r="604">
          <cell r="A604">
            <v>20808</v>
          </cell>
          <cell r="B604" t="str">
            <v>   抚恤</v>
          </cell>
          <cell r="C604">
            <v>0</v>
          </cell>
          <cell r="D604">
            <v>4155</v>
          </cell>
          <cell r="E604">
            <v>3596</v>
          </cell>
          <cell r="F604">
            <v>4729.3</v>
          </cell>
        </row>
        <row r="605">
          <cell r="A605">
            <v>2080801</v>
          </cell>
          <cell r="B605" t="str">
            <v>     死亡抚恤</v>
          </cell>
          <cell r="C605" t="str">
            <v/>
          </cell>
          <cell r="D605">
            <v>154</v>
          </cell>
          <cell r="E605">
            <v>181</v>
          </cell>
          <cell r="F605">
            <v>858.39</v>
          </cell>
        </row>
        <row r="606">
          <cell r="A606">
            <v>2080802</v>
          </cell>
          <cell r="B606" t="str">
            <v>     伤残抚恤</v>
          </cell>
          <cell r="C606" t="str">
            <v/>
          </cell>
          <cell r="D606">
            <v>892</v>
          </cell>
          <cell r="E606">
            <v>617</v>
          </cell>
          <cell r="F606">
            <v>691.84</v>
          </cell>
        </row>
        <row r="607">
          <cell r="A607">
            <v>2080803</v>
          </cell>
          <cell r="B607" t="str">
            <v>     在乡复员、退伍军人生活补助</v>
          </cell>
          <cell r="C607" t="str">
            <v/>
          </cell>
          <cell r="D607">
            <v>745</v>
          </cell>
          <cell r="E607">
            <v>741</v>
          </cell>
          <cell r="F607">
            <v>688.21</v>
          </cell>
        </row>
        <row r="608">
          <cell r="A608">
            <v>2080804</v>
          </cell>
          <cell r="B608" t="str">
            <v>     优抚事业单位支出</v>
          </cell>
          <cell r="C608" t="str">
            <v/>
          </cell>
          <cell r="D608">
            <v>20</v>
          </cell>
          <cell r="E608">
            <v>0</v>
          </cell>
          <cell r="F608">
            <v>0</v>
          </cell>
        </row>
        <row r="609">
          <cell r="A609">
            <v>2080805</v>
          </cell>
          <cell r="B609" t="str">
            <v>     义务兵优待</v>
          </cell>
          <cell r="C609" t="str">
            <v/>
          </cell>
          <cell r="D609">
            <v>375</v>
          </cell>
          <cell r="E609">
            <v>401</v>
          </cell>
          <cell r="F609">
            <v>525</v>
          </cell>
        </row>
        <row r="610">
          <cell r="A610">
            <v>2080806</v>
          </cell>
          <cell r="B610" t="str">
            <v>     农村籍退役士兵老年生活补助</v>
          </cell>
          <cell r="C610" t="str">
            <v/>
          </cell>
          <cell r="D610">
            <v>2</v>
          </cell>
          <cell r="E610">
            <v>0</v>
          </cell>
          <cell r="F610">
            <v>0</v>
          </cell>
        </row>
        <row r="611">
          <cell r="A611">
            <v>2080807</v>
          </cell>
          <cell r="B611" t="str">
            <v>     光荣院</v>
          </cell>
          <cell r="C611">
            <v>0</v>
          </cell>
          <cell r="D611">
            <v>0</v>
          </cell>
          <cell r="E611">
            <v>0</v>
          </cell>
          <cell r="F611">
            <v>0</v>
          </cell>
        </row>
        <row r="612">
          <cell r="A612">
            <v>2080808</v>
          </cell>
          <cell r="B612" t="str">
            <v>     烈士纪念设施管理维护</v>
          </cell>
          <cell r="C612">
            <v>0</v>
          </cell>
          <cell r="D612">
            <v>0</v>
          </cell>
          <cell r="E612">
            <v>85</v>
          </cell>
          <cell r="F612">
            <v>106</v>
          </cell>
        </row>
        <row r="613">
          <cell r="A613">
            <v>2080899</v>
          </cell>
          <cell r="B613" t="str">
            <v>     其他优抚支出</v>
          </cell>
          <cell r="C613" t="str">
            <v/>
          </cell>
          <cell r="D613">
            <v>1967</v>
          </cell>
          <cell r="E613">
            <v>1571</v>
          </cell>
          <cell r="F613">
            <v>1859.86</v>
          </cell>
        </row>
        <row r="614">
          <cell r="A614">
            <v>20809</v>
          </cell>
          <cell r="B614" t="str">
            <v>   退役安置</v>
          </cell>
          <cell r="C614">
            <v>0</v>
          </cell>
          <cell r="D614">
            <v>1171</v>
          </cell>
          <cell r="E614">
            <v>330</v>
          </cell>
          <cell r="F614">
            <v>786.13</v>
          </cell>
        </row>
        <row r="615">
          <cell r="A615">
            <v>2080901</v>
          </cell>
          <cell r="B615" t="str">
            <v>     退役士兵安置</v>
          </cell>
          <cell r="C615" t="str">
            <v/>
          </cell>
          <cell r="D615">
            <v>195</v>
          </cell>
          <cell r="E615">
            <v>189</v>
          </cell>
          <cell r="F615">
            <v>568.37</v>
          </cell>
        </row>
        <row r="616">
          <cell r="A616">
            <v>2080902</v>
          </cell>
          <cell r="B616" t="str">
            <v>     军队移交政府的离退休人员安置</v>
          </cell>
          <cell r="C616" t="str">
            <v/>
          </cell>
          <cell r="D616">
            <v>102</v>
          </cell>
          <cell r="E616">
            <v>14</v>
          </cell>
          <cell r="F616">
            <v>30</v>
          </cell>
        </row>
        <row r="617">
          <cell r="A617">
            <v>2080903</v>
          </cell>
          <cell r="B617" t="str">
            <v>     军队移交政府离退休干部管理机构</v>
          </cell>
          <cell r="C617" t="str">
            <v/>
          </cell>
          <cell r="D617">
            <v>4</v>
          </cell>
          <cell r="E617">
            <v>2</v>
          </cell>
          <cell r="F617">
            <v>0</v>
          </cell>
        </row>
        <row r="618">
          <cell r="A618">
            <v>2080904</v>
          </cell>
          <cell r="B618" t="str">
            <v>     退役士兵管理教育</v>
          </cell>
          <cell r="C618" t="str">
            <v/>
          </cell>
          <cell r="D618">
            <v>51</v>
          </cell>
          <cell r="E618">
            <v>0</v>
          </cell>
          <cell r="F618">
            <v>41.54</v>
          </cell>
        </row>
        <row r="619">
          <cell r="A619">
            <v>2080905</v>
          </cell>
          <cell r="B619" t="str">
            <v>     军队转业干部安置</v>
          </cell>
          <cell r="C619" t="str">
            <v/>
          </cell>
          <cell r="D619">
            <v>0</v>
          </cell>
          <cell r="E619">
            <v>125</v>
          </cell>
          <cell r="F619">
            <v>146.22</v>
          </cell>
        </row>
        <row r="620">
          <cell r="A620">
            <v>2080999</v>
          </cell>
          <cell r="B620" t="str">
            <v>     其他退役安置支出</v>
          </cell>
          <cell r="C620" t="str">
            <v/>
          </cell>
          <cell r="D620">
            <v>819</v>
          </cell>
          <cell r="E620">
            <v>0</v>
          </cell>
          <cell r="F620">
            <v>0</v>
          </cell>
        </row>
        <row r="621">
          <cell r="A621">
            <v>20810</v>
          </cell>
          <cell r="B621" t="str">
            <v>   社会福利</v>
          </cell>
          <cell r="C621">
            <v>0</v>
          </cell>
          <cell r="D621">
            <v>2313</v>
          </cell>
          <cell r="E621">
            <v>3046</v>
          </cell>
          <cell r="F621">
            <v>2118.02</v>
          </cell>
        </row>
        <row r="622">
          <cell r="A622">
            <v>2081001</v>
          </cell>
          <cell r="B622" t="str">
            <v>     儿童福利</v>
          </cell>
          <cell r="C622" t="str">
            <v/>
          </cell>
          <cell r="D622">
            <v>109</v>
          </cell>
          <cell r="E622">
            <v>78</v>
          </cell>
          <cell r="F622">
            <v>123.84</v>
          </cell>
        </row>
        <row r="623">
          <cell r="A623">
            <v>2081002</v>
          </cell>
          <cell r="B623" t="str">
            <v>     老年福利</v>
          </cell>
          <cell r="C623" t="str">
            <v/>
          </cell>
          <cell r="D623">
            <v>744</v>
          </cell>
          <cell r="E623">
            <v>1517</v>
          </cell>
          <cell r="F623">
            <v>711.98</v>
          </cell>
        </row>
        <row r="624">
          <cell r="A624">
            <v>2081003</v>
          </cell>
          <cell r="B624" t="str">
            <v>     康复辅具</v>
          </cell>
          <cell r="C624" t="str">
            <v/>
          </cell>
          <cell r="D624">
            <v>0</v>
          </cell>
          <cell r="E624">
            <v>0</v>
          </cell>
          <cell r="F624">
            <v>0</v>
          </cell>
        </row>
        <row r="625">
          <cell r="A625">
            <v>2081004</v>
          </cell>
          <cell r="B625" t="str">
            <v>     殡葬</v>
          </cell>
          <cell r="C625" t="str">
            <v/>
          </cell>
          <cell r="D625">
            <v>1260</v>
          </cell>
          <cell r="E625">
            <v>1451</v>
          </cell>
          <cell r="F625">
            <v>1282.2</v>
          </cell>
        </row>
        <row r="626">
          <cell r="A626">
            <v>2081005</v>
          </cell>
          <cell r="B626" t="str">
            <v>     社会福利事业单位</v>
          </cell>
          <cell r="C626" t="str">
            <v/>
          </cell>
          <cell r="D626">
            <v>0</v>
          </cell>
          <cell r="E626">
            <v>0</v>
          </cell>
          <cell r="F626">
            <v>0</v>
          </cell>
        </row>
        <row r="627">
          <cell r="A627">
            <v>2081006</v>
          </cell>
          <cell r="B627" t="str">
            <v>     养老服务</v>
          </cell>
          <cell r="C627" t="str">
            <v/>
          </cell>
          <cell r="D627">
            <v>200</v>
          </cell>
          <cell r="E627">
            <v>0</v>
          </cell>
          <cell r="F627">
            <v>0</v>
          </cell>
        </row>
        <row r="628">
          <cell r="A628">
            <v>2081099</v>
          </cell>
          <cell r="B628" t="str">
            <v>     其他社会福利支出</v>
          </cell>
          <cell r="C628" t="str">
            <v/>
          </cell>
          <cell r="D628">
            <v>0</v>
          </cell>
          <cell r="E628">
            <v>0</v>
          </cell>
          <cell r="F628">
            <v>0</v>
          </cell>
        </row>
        <row r="629">
          <cell r="A629">
            <v>20811</v>
          </cell>
          <cell r="B629" t="str">
            <v>   残疾人事业</v>
          </cell>
          <cell r="C629">
            <v>0</v>
          </cell>
          <cell r="D629">
            <v>777</v>
          </cell>
          <cell r="E629">
            <v>1221</v>
          </cell>
          <cell r="F629">
            <v>1059.78</v>
          </cell>
        </row>
        <row r="630">
          <cell r="A630">
            <v>2081101</v>
          </cell>
          <cell r="B630" t="str">
            <v>     行政运行</v>
          </cell>
          <cell r="C630" t="str">
            <v/>
          </cell>
          <cell r="D630">
            <v>211</v>
          </cell>
          <cell r="E630">
            <v>248</v>
          </cell>
          <cell r="F630">
            <v>189.59</v>
          </cell>
        </row>
        <row r="631">
          <cell r="A631">
            <v>2081102</v>
          </cell>
          <cell r="B631" t="str">
            <v>     一般行政管理事务</v>
          </cell>
          <cell r="C631" t="str">
            <v/>
          </cell>
          <cell r="D631">
            <v>0</v>
          </cell>
          <cell r="E631">
            <v>0</v>
          </cell>
          <cell r="F631">
            <v>0</v>
          </cell>
        </row>
        <row r="632">
          <cell r="A632">
            <v>2081103</v>
          </cell>
          <cell r="B632" t="str">
            <v>     机关服务</v>
          </cell>
          <cell r="C632" t="str">
            <v/>
          </cell>
          <cell r="D632">
            <v>0</v>
          </cell>
          <cell r="E632">
            <v>0</v>
          </cell>
          <cell r="F632">
            <v>0</v>
          </cell>
        </row>
        <row r="633">
          <cell r="A633">
            <v>2081104</v>
          </cell>
          <cell r="B633" t="str">
            <v>     残疾人康复</v>
          </cell>
          <cell r="C633" t="str">
            <v/>
          </cell>
          <cell r="D633">
            <v>14</v>
          </cell>
          <cell r="E633">
            <v>371</v>
          </cell>
          <cell r="F633">
            <v>100</v>
          </cell>
        </row>
        <row r="634">
          <cell r="A634">
            <v>2081105</v>
          </cell>
          <cell r="B634" t="str">
            <v>     残疾人就业</v>
          </cell>
          <cell r="C634" t="str">
            <v/>
          </cell>
          <cell r="D634">
            <v>64</v>
          </cell>
          <cell r="E634">
            <v>87</v>
          </cell>
          <cell r="F634">
            <v>0</v>
          </cell>
        </row>
        <row r="635">
          <cell r="A635">
            <v>2081106</v>
          </cell>
          <cell r="B635" t="str">
            <v>     残疾人体育</v>
          </cell>
          <cell r="C635" t="str">
            <v/>
          </cell>
          <cell r="D635">
            <v>0</v>
          </cell>
          <cell r="E635">
            <v>0</v>
          </cell>
          <cell r="F635">
            <v>0</v>
          </cell>
        </row>
        <row r="636">
          <cell r="A636">
            <v>2081107</v>
          </cell>
          <cell r="B636" t="str">
            <v>     残疾人生活和护理补贴</v>
          </cell>
          <cell r="C636" t="str">
            <v/>
          </cell>
          <cell r="D636">
            <v>488</v>
          </cell>
          <cell r="E636">
            <v>514</v>
          </cell>
          <cell r="F636">
            <v>670.19</v>
          </cell>
        </row>
        <row r="637">
          <cell r="A637">
            <v>2081199</v>
          </cell>
          <cell r="B637" t="str">
            <v>     其他残疾人事业支出</v>
          </cell>
          <cell r="C637" t="str">
            <v/>
          </cell>
          <cell r="D637">
            <v>0</v>
          </cell>
          <cell r="E637">
            <v>1</v>
          </cell>
          <cell r="F637">
            <v>100</v>
          </cell>
        </row>
        <row r="638">
          <cell r="A638">
            <v>20816</v>
          </cell>
          <cell r="B638" t="str">
            <v>   红十字事业</v>
          </cell>
          <cell r="C638">
            <v>0</v>
          </cell>
          <cell r="D638">
            <v>118</v>
          </cell>
          <cell r="E638">
            <v>118</v>
          </cell>
          <cell r="F638">
            <v>98.84</v>
          </cell>
        </row>
        <row r="639">
          <cell r="A639">
            <v>2081601</v>
          </cell>
          <cell r="B639" t="str">
            <v>     行政运行</v>
          </cell>
          <cell r="C639" t="str">
            <v/>
          </cell>
          <cell r="D639">
            <v>118</v>
          </cell>
          <cell r="E639">
            <v>116</v>
          </cell>
          <cell r="F639">
            <v>98.84</v>
          </cell>
        </row>
        <row r="640">
          <cell r="A640">
            <v>2081602</v>
          </cell>
          <cell r="B640" t="str">
            <v>     一般行政管理事务</v>
          </cell>
          <cell r="C640" t="str">
            <v/>
          </cell>
          <cell r="D640">
            <v>0</v>
          </cell>
          <cell r="E640">
            <v>0</v>
          </cell>
          <cell r="F640">
            <v>0</v>
          </cell>
        </row>
        <row r="641">
          <cell r="A641">
            <v>2081603</v>
          </cell>
          <cell r="B641" t="str">
            <v>     机关服务</v>
          </cell>
          <cell r="C641" t="str">
            <v/>
          </cell>
          <cell r="D641">
            <v>0</v>
          </cell>
          <cell r="E641">
            <v>0</v>
          </cell>
          <cell r="F641">
            <v>0</v>
          </cell>
        </row>
        <row r="642">
          <cell r="A642">
            <v>2081699</v>
          </cell>
          <cell r="B642" t="str">
            <v>     其他红十字事业支出</v>
          </cell>
          <cell r="C642" t="str">
            <v/>
          </cell>
          <cell r="D642">
            <v>0</v>
          </cell>
          <cell r="E642">
            <v>2</v>
          </cell>
          <cell r="F642">
            <v>0</v>
          </cell>
        </row>
        <row r="643">
          <cell r="A643">
            <v>20819</v>
          </cell>
          <cell r="B643" t="str">
            <v>   最低生活保障</v>
          </cell>
          <cell r="C643">
            <v>0</v>
          </cell>
          <cell r="D643">
            <v>7093</v>
          </cell>
          <cell r="E643">
            <v>6300</v>
          </cell>
          <cell r="F643">
            <v>6892.95</v>
          </cell>
        </row>
        <row r="644">
          <cell r="A644">
            <v>2081901</v>
          </cell>
          <cell r="B644" t="str">
            <v>     城市最低生活保障金支出</v>
          </cell>
          <cell r="C644" t="str">
            <v/>
          </cell>
          <cell r="D644">
            <v>1077</v>
          </cell>
          <cell r="E644">
            <v>678</v>
          </cell>
          <cell r="F644">
            <v>712.12</v>
          </cell>
        </row>
        <row r="645">
          <cell r="A645">
            <v>2081902</v>
          </cell>
          <cell r="B645" t="str">
            <v>     农村最低生活保障金支出</v>
          </cell>
          <cell r="C645" t="str">
            <v/>
          </cell>
          <cell r="D645">
            <v>6016</v>
          </cell>
          <cell r="E645">
            <v>5622</v>
          </cell>
          <cell r="F645">
            <v>6180.83</v>
          </cell>
        </row>
        <row r="646">
          <cell r="A646">
            <v>20820</v>
          </cell>
          <cell r="B646" t="str">
            <v>   临时救助</v>
          </cell>
          <cell r="C646">
            <v>0</v>
          </cell>
          <cell r="D646">
            <v>273</v>
          </cell>
          <cell r="E646">
            <v>214</v>
          </cell>
          <cell r="F646">
            <v>480.01</v>
          </cell>
        </row>
        <row r="647">
          <cell r="A647">
            <v>2082001</v>
          </cell>
          <cell r="B647" t="str">
            <v>     临时救助支出</v>
          </cell>
          <cell r="C647" t="str">
            <v/>
          </cell>
          <cell r="D647">
            <v>238</v>
          </cell>
          <cell r="E647">
            <v>205</v>
          </cell>
          <cell r="F647">
            <v>450</v>
          </cell>
        </row>
        <row r="648">
          <cell r="A648">
            <v>2082002</v>
          </cell>
          <cell r="B648" t="str">
            <v>     流浪乞讨人员救助支出</v>
          </cell>
          <cell r="C648" t="str">
            <v/>
          </cell>
          <cell r="D648">
            <v>35</v>
          </cell>
          <cell r="E648">
            <v>9</v>
          </cell>
          <cell r="F648">
            <v>30.01</v>
          </cell>
        </row>
        <row r="649">
          <cell r="A649">
            <v>20821</v>
          </cell>
          <cell r="B649" t="str">
            <v>   特困人员救助供养</v>
          </cell>
          <cell r="C649">
            <v>0</v>
          </cell>
          <cell r="D649">
            <v>2105</v>
          </cell>
          <cell r="E649">
            <v>1184</v>
          </cell>
          <cell r="F649">
            <v>1215.61</v>
          </cell>
        </row>
        <row r="650">
          <cell r="A650">
            <v>2082101</v>
          </cell>
          <cell r="B650" t="str">
            <v>     城市特困人员救助供养支出</v>
          </cell>
          <cell r="C650" t="str">
            <v/>
          </cell>
          <cell r="D650">
            <v>60</v>
          </cell>
          <cell r="E650">
            <v>0</v>
          </cell>
          <cell r="F650">
            <v>0</v>
          </cell>
        </row>
        <row r="651">
          <cell r="A651">
            <v>2082102</v>
          </cell>
          <cell r="B651" t="str">
            <v>     农村特困人员救助供养支出</v>
          </cell>
          <cell r="C651" t="str">
            <v/>
          </cell>
          <cell r="D651">
            <v>2045</v>
          </cell>
          <cell r="E651">
            <v>1184</v>
          </cell>
          <cell r="F651">
            <v>1215.61</v>
          </cell>
        </row>
        <row r="652">
          <cell r="A652">
            <v>20824</v>
          </cell>
          <cell r="B652" t="str">
            <v>   补充道路交通事故社会救助基金</v>
          </cell>
          <cell r="C652">
            <v>0</v>
          </cell>
          <cell r="D652">
            <v>0</v>
          </cell>
          <cell r="E652">
            <v>0</v>
          </cell>
          <cell r="F652">
            <v>0</v>
          </cell>
        </row>
        <row r="653">
          <cell r="A653">
            <v>2082401</v>
          </cell>
          <cell r="B653" t="str">
            <v>     交强险增值税补助基金支出</v>
          </cell>
          <cell r="C653" t="str">
            <v/>
          </cell>
          <cell r="D653">
            <v>0</v>
          </cell>
          <cell r="E653">
            <v>0</v>
          </cell>
          <cell r="F653">
            <v>0</v>
          </cell>
        </row>
        <row r="654">
          <cell r="A654">
            <v>2082402</v>
          </cell>
          <cell r="B654" t="str">
            <v>     交强险罚款收入补助基金支出</v>
          </cell>
          <cell r="C654" t="str">
            <v/>
          </cell>
          <cell r="D654">
            <v>0</v>
          </cell>
          <cell r="E654">
            <v>0</v>
          </cell>
          <cell r="F654">
            <v>0</v>
          </cell>
        </row>
        <row r="655">
          <cell r="A655">
            <v>20825</v>
          </cell>
          <cell r="B655" t="str">
            <v>   其他生活救助</v>
          </cell>
          <cell r="C655">
            <v>0</v>
          </cell>
          <cell r="D655">
            <v>84</v>
          </cell>
          <cell r="E655">
            <v>74</v>
          </cell>
          <cell r="F655">
            <v>73.63</v>
          </cell>
        </row>
        <row r="656">
          <cell r="A656">
            <v>2082501</v>
          </cell>
          <cell r="B656" t="str">
            <v>     其他城市生活救助</v>
          </cell>
          <cell r="C656" t="str">
            <v/>
          </cell>
          <cell r="D656">
            <v>0</v>
          </cell>
          <cell r="E656">
            <v>0</v>
          </cell>
          <cell r="F656">
            <v>0</v>
          </cell>
        </row>
        <row r="657">
          <cell r="A657">
            <v>2082502</v>
          </cell>
          <cell r="B657" t="str">
            <v>     其他农村生活救助</v>
          </cell>
          <cell r="C657" t="str">
            <v/>
          </cell>
          <cell r="D657">
            <v>84</v>
          </cell>
          <cell r="E657">
            <v>74</v>
          </cell>
          <cell r="F657">
            <v>73.63</v>
          </cell>
        </row>
        <row r="658">
          <cell r="A658">
            <v>20826</v>
          </cell>
          <cell r="B658" t="str">
            <v>   财政对基本养老保险基金的补助</v>
          </cell>
          <cell r="C658">
            <v>0</v>
          </cell>
          <cell r="D658">
            <v>13630</v>
          </cell>
          <cell r="E658">
            <v>10926</v>
          </cell>
          <cell r="F658">
            <v>10234.19</v>
          </cell>
        </row>
        <row r="659">
          <cell r="A659">
            <v>2082601</v>
          </cell>
          <cell r="B659" t="str">
            <v>     财政对企业职工基本养老保险基金的补助</v>
          </cell>
          <cell r="C659" t="str">
            <v/>
          </cell>
          <cell r="D659">
            <v>452</v>
          </cell>
          <cell r="E659">
            <v>0</v>
          </cell>
          <cell r="F659">
            <v>0</v>
          </cell>
        </row>
        <row r="660">
          <cell r="A660">
            <v>2082602</v>
          </cell>
          <cell r="B660" t="str">
            <v>     财政对城乡居民基本养老保险基金的补助</v>
          </cell>
          <cell r="C660" t="str">
            <v/>
          </cell>
          <cell r="D660">
            <v>13178</v>
          </cell>
          <cell r="E660">
            <v>10926</v>
          </cell>
          <cell r="F660">
            <v>10234.19</v>
          </cell>
        </row>
        <row r="661">
          <cell r="A661">
            <v>2082699</v>
          </cell>
          <cell r="B661" t="str">
            <v>     财政对其他基本养老保险基金的补助</v>
          </cell>
          <cell r="C661" t="str">
            <v/>
          </cell>
          <cell r="D661">
            <v>0</v>
          </cell>
          <cell r="E661">
            <v>0</v>
          </cell>
          <cell r="F661">
            <v>0</v>
          </cell>
        </row>
        <row r="662">
          <cell r="A662">
            <v>20827</v>
          </cell>
          <cell r="B662" t="str">
            <v>   财政对其他社会保险基金的补助</v>
          </cell>
          <cell r="C662">
            <v>0</v>
          </cell>
          <cell r="D662">
            <v>0</v>
          </cell>
          <cell r="E662">
            <v>0</v>
          </cell>
          <cell r="F662">
            <v>0</v>
          </cell>
        </row>
        <row r="663">
          <cell r="A663">
            <v>2082701</v>
          </cell>
          <cell r="B663" t="str">
            <v>     财政对失业保险基金的补助</v>
          </cell>
          <cell r="C663" t="str">
            <v/>
          </cell>
          <cell r="D663">
            <v>0</v>
          </cell>
          <cell r="E663">
            <v>0</v>
          </cell>
          <cell r="F663">
            <v>0</v>
          </cell>
        </row>
        <row r="664">
          <cell r="A664">
            <v>2082702</v>
          </cell>
          <cell r="B664" t="str">
            <v>     财政对工伤保险基金的补助</v>
          </cell>
          <cell r="C664" t="str">
            <v/>
          </cell>
          <cell r="D664">
            <v>0</v>
          </cell>
          <cell r="E664">
            <v>0</v>
          </cell>
          <cell r="F664">
            <v>0</v>
          </cell>
        </row>
        <row r="665">
          <cell r="A665">
            <v>2082799</v>
          </cell>
          <cell r="B665" t="str">
            <v>     其他财政对社会保险基金的补助</v>
          </cell>
          <cell r="C665" t="str">
            <v/>
          </cell>
          <cell r="D665">
            <v>0</v>
          </cell>
          <cell r="E665">
            <v>0</v>
          </cell>
          <cell r="F665">
            <v>0</v>
          </cell>
        </row>
        <row r="666">
          <cell r="A666">
            <v>20828</v>
          </cell>
          <cell r="B666" t="str">
            <v>   退役军人管理事务</v>
          </cell>
          <cell r="C666">
            <v>0</v>
          </cell>
          <cell r="D666">
            <v>285</v>
          </cell>
          <cell r="E666">
            <v>348</v>
          </cell>
          <cell r="F666">
            <v>317.12</v>
          </cell>
        </row>
        <row r="667">
          <cell r="A667">
            <v>2082801</v>
          </cell>
          <cell r="B667" t="str">
            <v>     行政运行</v>
          </cell>
          <cell r="C667" t="str">
            <v/>
          </cell>
          <cell r="D667">
            <v>151</v>
          </cell>
          <cell r="E667">
            <v>135</v>
          </cell>
          <cell r="F667">
            <v>115.9</v>
          </cell>
        </row>
        <row r="668">
          <cell r="A668">
            <v>2082802</v>
          </cell>
          <cell r="B668" t="str">
            <v>     一般行政管理事务</v>
          </cell>
          <cell r="C668" t="str">
            <v/>
          </cell>
          <cell r="D668">
            <v>0</v>
          </cell>
          <cell r="E668">
            <v>0</v>
          </cell>
          <cell r="F668">
            <v>0</v>
          </cell>
        </row>
        <row r="669">
          <cell r="A669">
            <v>2082803</v>
          </cell>
          <cell r="B669" t="str">
            <v>     机关服务</v>
          </cell>
          <cell r="C669" t="str">
            <v/>
          </cell>
          <cell r="D669">
            <v>0</v>
          </cell>
          <cell r="E669">
            <v>0</v>
          </cell>
          <cell r="F669">
            <v>0</v>
          </cell>
        </row>
        <row r="670">
          <cell r="A670">
            <v>2082804</v>
          </cell>
          <cell r="B670" t="str">
            <v>     拥军优属</v>
          </cell>
          <cell r="C670" t="str">
            <v/>
          </cell>
          <cell r="D670">
            <v>25</v>
          </cell>
          <cell r="E670">
            <v>79</v>
          </cell>
          <cell r="F670">
            <v>33</v>
          </cell>
        </row>
        <row r="671">
          <cell r="A671">
            <v>2082805</v>
          </cell>
          <cell r="B671" t="str">
            <v>     军供保障</v>
          </cell>
          <cell r="C671" t="str">
            <v/>
          </cell>
          <cell r="D671">
            <v>0</v>
          </cell>
          <cell r="E671">
            <v>0</v>
          </cell>
          <cell r="F671">
            <v>0</v>
          </cell>
        </row>
        <row r="672">
          <cell r="A672">
            <v>2082850</v>
          </cell>
          <cell r="B672" t="str">
            <v>     事业运行</v>
          </cell>
          <cell r="C672" t="str">
            <v/>
          </cell>
          <cell r="D672">
            <v>109</v>
          </cell>
          <cell r="E672">
            <v>122</v>
          </cell>
          <cell r="F672">
            <v>102.22</v>
          </cell>
        </row>
        <row r="673">
          <cell r="A673">
            <v>2082899</v>
          </cell>
          <cell r="B673" t="str">
            <v>     其他退役军人事务管理支出</v>
          </cell>
          <cell r="C673" t="str">
            <v/>
          </cell>
          <cell r="D673">
            <v>0</v>
          </cell>
          <cell r="E673">
            <v>12</v>
          </cell>
          <cell r="F673">
            <v>66</v>
          </cell>
        </row>
        <row r="674">
          <cell r="A674">
            <v>20830</v>
          </cell>
          <cell r="B674" t="str">
            <v>     财政代缴社会保险费支出</v>
          </cell>
          <cell r="C674">
            <v>0</v>
          </cell>
          <cell r="D674">
            <v>0</v>
          </cell>
          <cell r="E674">
            <v>27</v>
          </cell>
          <cell r="F674">
            <v>0</v>
          </cell>
        </row>
        <row r="675">
          <cell r="A675">
            <v>2083001</v>
          </cell>
          <cell r="B675" t="str">
            <v>     财政代缴城乡居民基本养老保险费支出</v>
          </cell>
          <cell r="C675" t="str">
            <v/>
          </cell>
          <cell r="D675">
            <v>0</v>
          </cell>
          <cell r="E675">
            <v>27</v>
          </cell>
          <cell r="F675">
            <v>0</v>
          </cell>
        </row>
        <row r="676">
          <cell r="A676">
            <v>2083099</v>
          </cell>
          <cell r="B676" t="str">
            <v>     财政代缴其他社会保险费支出</v>
          </cell>
          <cell r="C676" t="str">
            <v/>
          </cell>
          <cell r="D676">
            <v>0</v>
          </cell>
          <cell r="E676">
            <v>0</v>
          </cell>
          <cell r="F676">
            <v>0</v>
          </cell>
        </row>
        <row r="677">
          <cell r="A677">
            <v>20899</v>
          </cell>
          <cell r="B677" t="str">
            <v>   其他社会保障和就业支出</v>
          </cell>
          <cell r="C677">
            <v>172</v>
          </cell>
          <cell r="D677">
            <v>11</v>
          </cell>
          <cell r="E677">
            <v>560</v>
          </cell>
          <cell r="F677">
            <v>939.13</v>
          </cell>
        </row>
        <row r="678">
          <cell r="A678">
            <v>2089999</v>
          </cell>
          <cell r="B678" t="str">
            <v>      其他社会保障和就业支出</v>
          </cell>
          <cell r="C678">
            <v>172</v>
          </cell>
          <cell r="D678">
            <v>11</v>
          </cell>
          <cell r="E678">
            <v>560</v>
          </cell>
          <cell r="F678">
            <v>939.13</v>
          </cell>
        </row>
        <row r="679">
          <cell r="A679">
            <v>210</v>
          </cell>
          <cell r="B679" t="str">
            <v>卫生健康支出</v>
          </cell>
          <cell r="C679">
            <v>93.84</v>
          </cell>
          <cell r="D679">
            <v>38455</v>
          </cell>
          <cell r="E679">
            <v>15712</v>
          </cell>
          <cell r="F679">
            <v>22876.05</v>
          </cell>
        </row>
        <row r="680">
          <cell r="A680">
            <v>21001</v>
          </cell>
          <cell r="B680" t="str">
            <v>   卫生健康管理事务</v>
          </cell>
          <cell r="C680">
            <v>0</v>
          </cell>
          <cell r="D680">
            <v>595</v>
          </cell>
          <cell r="E680">
            <v>602</v>
          </cell>
          <cell r="F680">
            <v>462.66</v>
          </cell>
        </row>
        <row r="681">
          <cell r="A681">
            <v>2100101</v>
          </cell>
          <cell r="B681" t="str">
            <v>     行政运行</v>
          </cell>
          <cell r="C681" t="str">
            <v/>
          </cell>
          <cell r="D681">
            <v>559</v>
          </cell>
          <cell r="E681">
            <v>563</v>
          </cell>
          <cell r="F681">
            <v>428.57</v>
          </cell>
        </row>
        <row r="682">
          <cell r="A682">
            <v>2100102</v>
          </cell>
          <cell r="B682" t="str">
            <v>     一般行政管理事务</v>
          </cell>
          <cell r="C682" t="str">
            <v/>
          </cell>
          <cell r="D682">
            <v>0</v>
          </cell>
          <cell r="E682">
            <v>0</v>
          </cell>
          <cell r="F682">
            <v>0</v>
          </cell>
        </row>
        <row r="683">
          <cell r="A683">
            <v>2100103</v>
          </cell>
          <cell r="B683" t="str">
            <v>     机关服务</v>
          </cell>
          <cell r="C683" t="str">
            <v/>
          </cell>
          <cell r="D683">
            <v>0</v>
          </cell>
          <cell r="E683">
            <v>0</v>
          </cell>
          <cell r="F683">
            <v>0</v>
          </cell>
        </row>
        <row r="684">
          <cell r="A684">
            <v>2100199</v>
          </cell>
          <cell r="B684" t="str">
            <v>     其他卫生健康管理事务支出</v>
          </cell>
          <cell r="C684" t="str">
            <v/>
          </cell>
          <cell r="D684">
            <v>36</v>
          </cell>
          <cell r="E684">
            <v>39</v>
          </cell>
          <cell r="F684">
            <v>34.09</v>
          </cell>
        </row>
        <row r="685">
          <cell r="A685">
            <v>21002</v>
          </cell>
          <cell r="B685" t="str">
            <v>   公立医院</v>
          </cell>
          <cell r="C685">
            <v>0</v>
          </cell>
          <cell r="D685">
            <v>1521</v>
          </cell>
          <cell r="E685">
            <v>1368</v>
          </cell>
          <cell r="F685">
            <v>1625.42</v>
          </cell>
        </row>
        <row r="686">
          <cell r="A686">
            <v>2100201</v>
          </cell>
          <cell r="B686" t="str">
            <v>     综合医院</v>
          </cell>
          <cell r="C686" t="str">
            <v/>
          </cell>
          <cell r="D686">
            <v>1251</v>
          </cell>
          <cell r="E686">
            <v>1368</v>
          </cell>
          <cell r="F686">
            <v>1625.42</v>
          </cell>
        </row>
        <row r="687">
          <cell r="A687">
            <v>2100202</v>
          </cell>
          <cell r="B687" t="str">
            <v>     中医（民族）医院</v>
          </cell>
          <cell r="C687" t="str">
            <v/>
          </cell>
          <cell r="D687">
            <v>0</v>
          </cell>
          <cell r="E687">
            <v>0</v>
          </cell>
          <cell r="F687">
            <v>0</v>
          </cell>
        </row>
        <row r="688">
          <cell r="A688">
            <v>2100203</v>
          </cell>
          <cell r="B688" t="str">
            <v>     传染病医院</v>
          </cell>
          <cell r="C688" t="str">
            <v/>
          </cell>
          <cell r="D688">
            <v>0</v>
          </cell>
          <cell r="E688">
            <v>0</v>
          </cell>
          <cell r="F688">
            <v>0</v>
          </cell>
        </row>
        <row r="689">
          <cell r="A689">
            <v>2100204</v>
          </cell>
          <cell r="B689" t="str">
            <v>     职业病防治医院</v>
          </cell>
          <cell r="C689" t="str">
            <v/>
          </cell>
          <cell r="D689">
            <v>0</v>
          </cell>
          <cell r="E689">
            <v>0</v>
          </cell>
          <cell r="F689">
            <v>0</v>
          </cell>
        </row>
        <row r="690">
          <cell r="A690">
            <v>2100205</v>
          </cell>
          <cell r="B690" t="str">
            <v>     精神病医院</v>
          </cell>
          <cell r="C690" t="str">
            <v/>
          </cell>
          <cell r="D690">
            <v>0</v>
          </cell>
          <cell r="E690">
            <v>0</v>
          </cell>
          <cell r="F690">
            <v>0</v>
          </cell>
        </row>
        <row r="691">
          <cell r="A691">
            <v>2100206</v>
          </cell>
          <cell r="B691" t="str">
            <v>     妇幼保健医院</v>
          </cell>
          <cell r="C691" t="str">
            <v/>
          </cell>
          <cell r="D691">
            <v>0</v>
          </cell>
          <cell r="E691">
            <v>0</v>
          </cell>
          <cell r="F691">
            <v>0</v>
          </cell>
        </row>
        <row r="692">
          <cell r="A692">
            <v>2100207</v>
          </cell>
          <cell r="B692" t="str">
            <v>     儿童医院</v>
          </cell>
          <cell r="C692" t="str">
            <v/>
          </cell>
          <cell r="D692">
            <v>0</v>
          </cell>
          <cell r="E692">
            <v>0</v>
          </cell>
          <cell r="F692">
            <v>0</v>
          </cell>
        </row>
        <row r="693">
          <cell r="A693">
            <v>2100208</v>
          </cell>
          <cell r="B693" t="str">
            <v>     其他专科医院</v>
          </cell>
          <cell r="C693" t="str">
            <v/>
          </cell>
          <cell r="D693">
            <v>0</v>
          </cell>
          <cell r="E693">
            <v>0</v>
          </cell>
          <cell r="F693">
            <v>0</v>
          </cell>
        </row>
        <row r="694">
          <cell r="A694">
            <v>2100209</v>
          </cell>
          <cell r="B694" t="str">
            <v>     福利医院</v>
          </cell>
          <cell r="C694" t="str">
            <v/>
          </cell>
          <cell r="D694">
            <v>0</v>
          </cell>
          <cell r="E694">
            <v>0</v>
          </cell>
          <cell r="F694">
            <v>0</v>
          </cell>
        </row>
        <row r="695">
          <cell r="A695">
            <v>2100210</v>
          </cell>
          <cell r="B695" t="str">
            <v>     行业医院</v>
          </cell>
          <cell r="C695" t="str">
            <v/>
          </cell>
          <cell r="D695">
            <v>0</v>
          </cell>
          <cell r="E695">
            <v>0</v>
          </cell>
          <cell r="F695">
            <v>0</v>
          </cell>
        </row>
        <row r="696">
          <cell r="A696">
            <v>2100211</v>
          </cell>
          <cell r="B696" t="str">
            <v>     处理医疗欠费</v>
          </cell>
          <cell r="C696" t="str">
            <v/>
          </cell>
          <cell r="D696">
            <v>0</v>
          </cell>
          <cell r="E696">
            <v>0</v>
          </cell>
          <cell r="F696">
            <v>0</v>
          </cell>
        </row>
        <row r="697">
          <cell r="A697">
            <v>2100212</v>
          </cell>
          <cell r="B697" t="str">
            <v>     康复医院</v>
          </cell>
          <cell r="C697" t="str">
            <v/>
          </cell>
          <cell r="D697">
            <v>0</v>
          </cell>
          <cell r="E697">
            <v>0</v>
          </cell>
          <cell r="F697">
            <v>0</v>
          </cell>
        </row>
        <row r="698">
          <cell r="A698">
            <v>2100213</v>
          </cell>
          <cell r="B698" t="str">
            <v>     优抚医院</v>
          </cell>
          <cell r="C698">
            <v>0</v>
          </cell>
          <cell r="D698">
            <v>0</v>
          </cell>
          <cell r="E698">
            <v>0</v>
          </cell>
          <cell r="F698">
            <v>0</v>
          </cell>
        </row>
        <row r="699">
          <cell r="A699">
            <v>2100299</v>
          </cell>
          <cell r="B699" t="str">
            <v>     其他公立医院支出</v>
          </cell>
          <cell r="C699" t="str">
            <v/>
          </cell>
          <cell r="D699">
            <v>270</v>
          </cell>
          <cell r="E699">
            <v>0</v>
          </cell>
          <cell r="F699">
            <v>0</v>
          </cell>
        </row>
        <row r="700">
          <cell r="A700">
            <v>21003</v>
          </cell>
          <cell r="B700" t="str">
            <v>   基层医疗卫生机构</v>
          </cell>
          <cell r="C700">
            <v>0</v>
          </cell>
          <cell r="D700">
            <v>3781</v>
          </cell>
          <cell r="E700">
            <v>4003</v>
          </cell>
          <cell r="F700">
            <v>2922.76</v>
          </cell>
        </row>
        <row r="701">
          <cell r="A701">
            <v>2100301</v>
          </cell>
          <cell r="B701" t="str">
            <v>     城市社区卫生机构</v>
          </cell>
          <cell r="C701" t="str">
            <v/>
          </cell>
          <cell r="D701">
            <v>0</v>
          </cell>
          <cell r="E701">
            <v>0</v>
          </cell>
          <cell r="F701">
            <v>0</v>
          </cell>
        </row>
        <row r="702">
          <cell r="A702">
            <v>2100302</v>
          </cell>
          <cell r="B702" t="str">
            <v>     乡镇卫生院</v>
          </cell>
          <cell r="C702" t="str">
            <v/>
          </cell>
          <cell r="D702">
            <v>3037</v>
          </cell>
          <cell r="E702">
            <v>3006</v>
          </cell>
          <cell r="F702">
            <v>2222.76</v>
          </cell>
        </row>
        <row r="703">
          <cell r="A703">
            <v>2100399</v>
          </cell>
          <cell r="B703" t="str">
            <v>     其他基层医疗卫生机构支出</v>
          </cell>
          <cell r="C703" t="str">
            <v/>
          </cell>
          <cell r="D703">
            <v>744</v>
          </cell>
          <cell r="E703">
            <v>997</v>
          </cell>
          <cell r="F703">
            <v>700</v>
          </cell>
        </row>
        <row r="704">
          <cell r="A704">
            <v>21004</v>
          </cell>
          <cell r="B704" t="str">
            <v>   公共卫生</v>
          </cell>
          <cell r="C704">
            <v>0</v>
          </cell>
          <cell r="D704">
            <v>7135</v>
          </cell>
          <cell r="E704">
            <v>6280</v>
          </cell>
          <cell r="F704">
            <v>6009.17</v>
          </cell>
        </row>
        <row r="705">
          <cell r="A705">
            <v>2100401</v>
          </cell>
          <cell r="B705" t="str">
            <v>     疾病预防控制机构</v>
          </cell>
          <cell r="C705" t="str">
            <v/>
          </cell>
          <cell r="D705">
            <v>637</v>
          </cell>
          <cell r="E705">
            <v>627</v>
          </cell>
          <cell r="F705">
            <v>482.43</v>
          </cell>
        </row>
        <row r="706">
          <cell r="A706">
            <v>2100402</v>
          </cell>
          <cell r="B706" t="str">
            <v>     卫生监督机构</v>
          </cell>
          <cell r="C706" t="str">
            <v/>
          </cell>
          <cell r="D706">
            <v>184</v>
          </cell>
          <cell r="E706">
            <v>186</v>
          </cell>
          <cell r="F706">
            <v>162.16</v>
          </cell>
        </row>
        <row r="707">
          <cell r="A707">
            <v>2100403</v>
          </cell>
          <cell r="B707" t="str">
            <v>     妇幼保健机构</v>
          </cell>
          <cell r="C707" t="str">
            <v/>
          </cell>
          <cell r="D707">
            <v>974</v>
          </cell>
          <cell r="E707">
            <v>783</v>
          </cell>
          <cell r="F707">
            <v>597.45</v>
          </cell>
        </row>
        <row r="708">
          <cell r="A708">
            <v>2100404</v>
          </cell>
          <cell r="B708" t="str">
            <v>     精神卫生机构</v>
          </cell>
          <cell r="C708" t="str">
            <v/>
          </cell>
          <cell r="D708">
            <v>0</v>
          </cell>
          <cell r="E708">
            <v>0</v>
          </cell>
          <cell r="F708">
            <v>0</v>
          </cell>
        </row>
        <row r="709">
          <cell r="A709">
            <v>2100405</v>
          </cell>
          <cell r="B709" t="str">
            <v>     应急救治机构</v>
          </cell>
          <cell r="C709" t="str">
            <v/>
          </cell>
          <cell r="D709">
            <v>0</v>
          </cell>
          <cell r="E709">
            <v>0</v>
          </cell>
          <cell r="F709">
            <v>0</v>
          </cell>
        </row>
        <row r="710">
          <cell r="A710">
            <v>2100406</v>
          </cell>
          <cell r="B710" t="str">
            <v>     采供血机构</v>
          </cell>
          <cell r="C710" t="str">
            <v/>
          </cell>
          <cell r="D710">
            <v>0</v>
          </cell>
          <cell r="E710">
            <v>0</v>
          </cell>
          <cell r="F710">
            <v>0</v>
          </cell>
        </row>
        <row r="711">
          <cell r="A711">
            <v>2100407</v>
          </cell>
          <cell r="B711" t="str">
            <v>     其他专业公共卫生机构</v>
          </cell>
          <cell r="C711" t="str">
            <v/>
          </cell>
          <cell r="D711">
            <v>64</v>
          </cell>
          <cell r="E711">
            <v>64</v>
          </cell>
          <cell r="F711">
            <v>52.19</v>
          </cell>
        </row>
        <row r="712">
          <cell r="A712">
            <v>2100408</v>
          </cell>
          <cell r="B712" t="str">
            <v>     基本公共卫生服务</v>
          </cell>
          <cell r="C712" t="str">
            <v/>
          </cell>
          <cell r="D712">
            <v>4726</v>
          </cell>
          <cell r="E712">
            <v>3021</v>
          </cell>
          <cell r="F712">
            <v>4401.86</v>
          </cell>
        </row>
        <row r="713">
          <cell r="A713">
            <v>2100409</v>
          </cell>
          <cell r="B713" t="str">
            <v>     重大公共卫生服务</v>
          </cell>
          <cell r="C713" t="str">
            <v/>
          </cell>
          <cell r="D713">
            <v>265</v>
          </cell>
          <cell r="E713">
            <v>121</v>
          </cell>
          <cell r="F713">
            <v>213.08</v>
          </cell>
        </row>
        <row r="714">
          <cell r="A714">
            <v>2100410</v>
          </cell>
          <cell r="B714" t="str">
            <v>     突发公共卫生事件应急处理</v>
          </cell>
          <cell r="C714" t="str">
            <v/>
          </cell>
          <cell r="D714">
            <v>0</v>
          </cell>
          <cell r="E714">
            <v>1368</v>
          </cell>
          <cell r="F714">
            <v>100</v>
          </cell>
        </row>
        <row r="715">
          <cell r="A715">
            <v>2100499</v>
          </cell>
          <cell r="B715" t="str">
            <v>     其他公共卫生支出</v>
          </cell>
          <cell r="C715" t="str">
            <v/>
          </cell>
          <cell r="D715">
            <v>285</v>
          </cell>
          <cell r="E715">
            <v>110</v>
          </cell>
          <cell r="F715">
            <v>0</v>
          </cell>
        </row>
        <row r="716">
          <cell r="A716">
            <v>21006</v>
          </cell>
          <cell r="B716" t="str">
            <v>   中医药</v>
          </cell>
          <cell r="C716">
            <v>0</v>
          </cell>
          <cell r="D716">
            <v>0</v>
          </cell>
          <cell r="E716">
            <v>3</v>
          </cell>
          <cell r="F716">
            <v>0</v>
          </cell>
        </row>
        <row r="717">
          <cell r="A717">
            <v>2100601</v>
          </cell>
          <cell r="B717" t="str">
            <v>     中医（民族医）药专项</v>
          </cell>
          <cell r="C717" t="str">
            <v/>
          </cell>
          <cell r="D717">
            <v>0</v>
          </cell>
          <cell r="E717">
            <v>3</v>
          </cell>
          <cell r="F717">
            <v>0</v>
          </cell>
        </row>
        <row r="718">
          <cell r="A718">
            <v>2100699</v>
          </cell>
          <cell r="B718" t="str">
            <v>     其他中医药支出</v>
          </cell>
          <cell r="C718" t="str">
            <v/>
          </cell>
          <cell r="D718">
            <v>0</v>
          </cell>
          <cell r="E718">
            <v>0</v>
          </cell>
          <cell r="F718">
            <v>0</v>
          </cell>
        </row>
        <row r="719">
          <cell r="A719">
            <v>21007</v>
          </cell>
          <cell r="B719" t="str">
            <v>   计划生育事务</v>
          </cell>
          <cell r="C719">
            <v>0</v>
          </cell>
          <cell r="D719">
            <v>1623</v>
          </cell>
          <cell r="E719">
            <v>218</v>
          </cell>
          <cell r="F719">
            <v>839.97</v>
          </cell>
        </row>
        <row r="720">
          <cell r="A720">
            <v>2100716</v>
          </cell>
          <cell r="B720" t="str">
            <v>     计划生育机构</v>
          </cell>
          <cell r="C720" t="str">
            <v/>
          </cell>
          <cell r="D720">
            <v>48</v>
          </cell>
          <cell r="E720">
            <v>0</v>
          </cell>
          <cell r="F720">
            <v>0</v>
          </cell>
        </row>
        <row r="721">
          <cell r="A721">
            <v>2100717</v>
          </cell>
          <cell r="B721" t="str">
            <v>     计划生育服务</v>
          </cell>
          <cell r="C721" t="str">
            <v/>
          </cell>
          <cell r="D721">
            <v>0</v>
          </cell>
          <cell r="E721">
            <v>0</v>
          </cell>
          <cell r="F721">
            <v>12</v>
          </cell>
        </row>
        <row r="722">
          <cell r="A722">
            <v>2100799</v>
          </cell>
          <cell r="B722" t="str">
            <v>     其他计划生育事务支出</v>
          </cell>
          <cell r="C722" t="str">
            <v/>
          </cell>
          <cell r="D722">
            <v>1575</v>
          </cell>
          <cell r="E722">
            <v>218</v>
          </cell>
          <cell r="F722">
            <v>827.97</v>
          </cell>
        </row>
        <row r="723">
          <cell r="A723">
            <v>21011</v>
          </cell>
          <cell r="B723" t="str">
            <v>   行政事业单位医疗</v>
          </cell>
          <cell r="C723">
            <v>0</v>
          </cell>
          <cell r="D723">
            <v>82</v>
          </cell>
          <cell r="E723">
            <v>76</v>
          </cell>
          <cell r="F723">
            <v>6491.56</v>
          </cell>
        </row>
        <row r="724">
          <cell r="A724">
            <v>2101101</v>
          </cell>
          <cell r="B724" t="str">
            <v>     行政单位医疗</v>
          </cell>
          <cell r="C724" t="str">
            <v/>
          </cell>
          <cell r="D724">
            <v>0</v>
          </cell>
          <cell r="E724">
            <v>76</v>
          </cell>
          <cell r="F724">
            <v>936.02</v>
          </cell>
        </row>
        <row r="725">
          <cell r="A725">
            <v>2101102</v>
          </cell>
          <cell r="B725" t="str">
            <v>     事业单位医疗</v>
          </cell>
          <cell r="C725" t="str">
            <v/>
          </cell>
          <cell r="D725">
            <v>0</v>
          </cell>
          <cell r="E725">
            <v>0</v>
          </cell>
          <cell r="F725">
            <v>3163.86</v>
          </cell>
        </row>
        <row r="726">
          <cell r="A726">
            <v>2101103</v>
          </cell>
          <cell r="B726" t="str">
            <v>     公务员医疗补助</v>
          </cell>
          <cell r="C726" t="str">
            <v/>
          </cell>
          <cell r="D726">
            <v>0</v>
          </cell>
          <cell r="E726">
            <v>0</v>
          </cell>
          <cell r="F726">
            <v>2231.27</v>
          </cell>
        </row>
        <row r="727">
          <cell r="A727">
            <v>2101199</v>
          </cell>
          <cell r="B727" t="str">
            <v>     其他行政事业单位医疗支出</v>
          </cell>
          <cell r="C727" t="str">
            <v/>
          </cell>
          <cell r="D727">
            <v>82</v>
          </cell>
          <cell r="E727">
            <v>0</v>
          </cell>
          <cell r="F727">
            <v>160.41</v>
          </cell>
        </row>
        <row r="728">
          <cell r="A728">
            <v>21012</v>
          </cell>
          <cell r="B728" t="str">
            <v>   财政对基本医疗保险基金的补助</v>
          </cell>
          <cell r="C728">
            <v>0</v>
          </cell>
          <cell r="D728">
            <v>21113</v>
          </cell>
          <cell r="E728">
            <v>1378</v>
          </cell>
          <cell r="F728">
            <v>1954.24</v>
          </cell>
        </row>
        <row r="729">
          <cell r="A729">
            <v>2101201</v>
          </cell>
          <cell r="B729" t="str">
            <v>     财政对职工基本医疗保险基金的补助</v>
          </cell>
          <cell r="C729" t="str">
            <v/>
          </cell>
          <cell r="D729">
            <v>0</v>
          </cell>
          <cell r="E729">
            <v>406</v>
          </cell>
          <cell r="F729">
            <v>1000</v>
          </cell>
        </row>
        <row r="730">
          <cell r="A730">
            <v>2101202</v>
          </cell>
          <cell r="B730" t="str">
            <v>     财政对城乡居民基本医疗保险基金的补助</v>
          </cell>
          <cell r="C730" t="str">
            <v/>
          </cell>
          <cell r="D730">
            <v>21113</v>
          </cell>
          <cell r="E730">
            <v>972</v>
          </cell>
          <cell r="F730">
            <v>954.24</v>
          </cell>
        </row>
        <row r="731">
          <cell r="A731">
            <v>2101299</v>
          </cell>
          <cell r="B731" t="str">
            <v>     财政对其他基本医疗保险基金的补助</v>
          </cell>
          <cell r="C731" t="str">
            <v/>
          </cell>
          <cell r="D731">
            <v>0</v>
          </cell>
          <cell r="E731">
            <v>0</v>
          </cell>
          <cell r="F731">
            <v>0</v>
          </cell>
        </row>
        <row r="732">
          <cell r="A732">
            <v>21013</v>
          </cell>
          <cell r="B732" t="str">
            <v>   医疗救助</v>
          </cell>
          <cell r="C732">
            <v>0</v>
          </cell>
          <cell r="D732">
            <v>2002</v>
          </cell>
          <cell r="E732">
            <v>981</v>
          </cell>
          <cell r="F732">
            <v>1611.05</v>
          </cell>
        </row>
        <row r="733">
          <cell r="A733">
            <v>2101301</v>
          </cell>
          <cell r="B733" t="str">
            <v>     城乡医疗救助</v>
          </cell>
          <cell r="C733" t="str">
            <v/>
          </cell>
          <cell r="D733">
            <v>2002</v>
          </cell>
          <cell r="E733">
            <v>981</v>
          </cell>
          <cell r="F733">
            <v>1611.05</v>
          </cell>
        </row>
        <row r="734">
          <cell r="A734">
            <v>2101302</v>
          </cell>
          <cell r="B734" t="str">
            <v>     疾病应急救助</v>
          </cell>
          <cell r="C734" t="str">
            <v/>
          </cell>
          <cell r="D734">
            <v>0</v>
          </cell>
          <cell r="E734">
            <v>0</v>
          </cell>
          <cell r="F734">
            <v>0</v>
          </cell>
        </row>
        <row r="735">
          <cell r="A735">
            <v>2101399</v>
          </cell>
          <cell r="B735" t="str">
            <v>     其他医疗救助支出</v>
          </cell>
          <cell r="C735" t="str">
            <v/>
          </cell>
          <cell r="D735">
            <v>0</v>
          </cell>
          <cell r="E735">
            <v>0</v>
          </cell>
          <cell r="F735">
            <v>0</v>
          </cell>
        </row>
        <row r="736">
          <cell r="A736">
            <v>21014</v>
          </cell>
          <cell r="B736" t="str">
            <v>   优抚对象医疗</v>
          </cell>
          <cell r="C736">
            <v>0</v>
          </cell>
          <cell r="D736">
            <v>0</v>
          </cell>
          <cell r="E736">
            <v>94</v>
          </cell>
          <cell r="F736">
            <v>136.4</v>
          </cell>
        </row>
        <row r="737">
          <cell r="A737">
            <v>2101401</v>
          </cell>
          <cell r="B737" t="str">
            <v>     优抚对象医疗补助</v>
          </cell>
          <cell r="C737" t="str">
            <v/>
          </cell>
          <cell r="D737">
            <v>0</v>
          </cell>
          <cell r="E737">
            <v>94</v>
          </cell>
          <cell r="F737">
            <v>136.4</v>
          </cell>
        </row>
        <row r="738">
          <cell r="A738">
            <v>2101499</v>
          </cell>
          <cell r="B738" t="str">
            <v>     其他优抚对象医疗支出</v>
          </cell>
          <cell r="C738" t="str">
            <v/>
          </cell>
          <cell r="D738">
            <v>0</v>
          </cell>
          <cell r="E738">
            <v>0</v>
          </cell>
          <cell r="F738">
            <v>0</v>
          </cell>
        </row>
        <row r="739">
          <cell r="A739">
            <v>21015</v>
          </cell>
          <cell r="B739" t="str">
            <v>   医疗保障管理事务</v>
          </cell>
          <cell r="C739">
            <v>0</v>
          </cell>
          <cell r="D739">
            <v>518</v>
          </cell>
          <cell r="E739">
            <v>563</v>
          </cell>
          <cell r="F739">
            <v>422.82</v>
          </cell>
        </row>
        <row r="740">
          <cell r="A740">
            <v>2101501</v>
          </cell>
          <cell r="B740" t="str">
            <v>     行政运行</v>
          </cell>
          <cell r="C740" t="str">
            <v/>
          </cell>
          <cell r="D740">
            <v>518</v>
          </cell>
          <cell r="E740">
            <v>509</v>
          </cell>
          <cell r="F740">
            <v>422.82</v>
          </cell>
        </row>
        <row r="741">
          <cell r="A741">
            <v>2101502</v>
          </cell>
          <cell r="B741" t="str">
            <v>     一般行政管理事务</v>
          </cell>
          <cell r="C741" t="str">
            <v/>
          </cell>
          <cell r="D741">
            <v>0</v>
          </cell>
          <cell r="E741">
            <v>0</v>
          </cell>
          <cell r="F741">
            <v>0</v>
          </cell>
        </row>
        <row r="742">
          <cell r="A742">
            <v>2101503</v>
          </cell>
          <cell r="B742" t="str">
            <v>     机关服务</v>
          </cell>
          <cell r="C742" t="str">
            <v/>
          </cell>
          <cell r="D742">
            <v>0</v>
          </cell>
          <cell r="E742">
            <v>0</v>
          </cell>
          <cell r="F742">
            <v>0</v>
          </cell>
        </row>
        <row r="743">
          <cell r="A743">
            <v>2101504</v>
          </cell>
          <cell r="B743" t="str">
            <v>     信息化建设</v>
          </cell>
          <cell r="C743" t="str">
            <v/>
          </cell>
          <cell r="D743">
            <v>0</v>
          </cell>
          <cell r="E743">
            <v>0</v>
          </cell>
          <cell r="F743">
            <v>0</v>
          </cell>
        </row>
        <row r="744">
          <cell r="A744">
            <v>2101505</v>
          </cell>
          <cell r="B744" t="str">
            <v>     医疗保障政策管理</v>
          </cell>
          <cell r="C744" t="str">
            <v/>
          </cell>
          <cell r="D744">
            <v>0</v>
          </cell>
          <cell r="E744">
            <v>0</v>
          </cell>
          <cell r="F744">
            <v>0</v>
          </cell>
        </row>
        <row r="745">
          <cell r="A745">
            <v>2101506</v>
          </cell>
          <cell r="B745" t="str">
            <v>     医疗保障经办事务</v>
          </cell>
          <cell r="C745" t="str">
            <v/>
          </cell>
          <cell r="D745">
            <v>0</v>
          </cell>
          <cell r="E745">
            <v>0</v>
          </cell>
          <cell r="F745">
            <v>0</v>
          </cell>
        </row>
        <row r="746">
          <cell r="A746">
            <v>2101550</v>
          </cell>
          <cell r="B746" t="str">
            <v>     事业运行</v>
          </cell>
          <cell r="C746" t="str">
            <v/>
          </cell>
          <cell r="D746">
            <v>0</v>
          </cell>
          <cell r="E746">
            <v>0</v>
          </cell>
          <cell r="F746">
            <v>0</v>
          </cell>
        </row>
        <row r="747">
          <cell r="A747">
            <v>2101599</v>
          </cell>
          <cell r="B747" t="str">
            <v>     其他医疗保障管理事务支出</v>
          </cell>
          <cell r="C747" t="str">
            <v/>
          </cell>
          <cell r="D747">
            <v>0</v>
          </cell>
          <cell r="E747">
            <v>54</v>
          </cell>
          <cell r="F747">
            <v>0</v>
          </cell>
        </row>
        <row r="748">
          <cell r="A748">
            <v>21016</v>
          </cell>
          <cell r="B748" t="str">
            <v>   老龄卫生健康事务</v>
          </cell>
          <cell r="C748">
            <v>0</v>
          </cell>
          <cell r="D748">
            <v>0</v>
          </cell>
          <cell r="E748">
            <v>0</v>
          </cell>
          <cell r="F748">
            <v>0</v>
          </cell>
        </row>
        <row r="749">
          <cell r="A749">
            <v>2101601</v>
          </cell>
          <cell r="B749" t="str">
            <v>     老龄卫生健康事务</v>
          </cell>
          <cell r="C749" t="str">
            <v/>
          </cell>
          <cell r="D749">
            <v>0</v>
          </cell>
          <cell r="E749">
            <v>0</v>
          </cell>
          <cell r="F749">
            <v>0</v>
          </cell>
        </row>
        <row r="750">
          <cell r="A750">
            <v>21099</v>
          </cell>
          <cell r="B750" t="str">
            <v>   其他卫生健康支出</v>
          </cell>
          <cell r="C750">
            <v>93.84</v>
          </cell>
          <cell r="D750">
            <v>85</v>
          </cell>
          <cell r="E750">
            <v>146</v>
          </cell>
          <cell r="F750">
            <v>400</v>
          </cell>
        </row>
        <row r="751">
          <cell r="A751">
            <v>2109999</v>
          </cell>
          <cell r="B751" t="str">
            <v>     其他卫生健康支出</v>
          </cell>
          <cell r="C751">
            <v>93.84</v>
          </cell>
          <cell r="D751">
            <v>85</v>
          </cell>
          <cell r="E751">
            <v>146</v>
          </cell>
          <cell r="F751">
            <v>400</v>
          </cell>
        </row>
        <row r="752">
          <cell r="A752">
            <v>211</v>
          </cell>
          <cell r="B752" t="str">
            <v>节能环保支出</v>
          </cell>
          <cell r="C752">
            <v>0</v>
          </cell>
          <cell r="D752">
            <v>294</v>
          </cell>
          <cell r="E752">
            <v>4085</v>
          </cell>
          <cell r="F752">
            <v>1790</v>
          </cell>
        </row>
        <row r="753">
          <cell r="A753">
            <v>21101</v>
          </cell>
          <cell r="B753" t="str">
            <v>   环境保护管理事务</v>
          </cell>
          <cell r="C753">
            <v>0</v>
          </cell>
          <cell r="D753">
            <v>69</v>
          </cell>
          <cell r="E753">
            <v>46</v>
          </cell>
          <cell r="F753">
            <v>0</v>
          </cell>
        </row>
        <row r="754">
          <cell r="A754">
            <v>2110101</v>
          </cell>
          <cell r="B754" t="str">
            <v>     行政运行</v>
          </cell>
          <cell r="C754" t="str">
            <v/>
          </cell>
          <cell r="D754">
            <v>69</v>
          </cell>
          <cell r="E754">
            <v>0</v>
          </cell>
          <cell r="F754">
            <v>0</v>
          </cell>
        </row>
        <row r="755">
          <cell r="A755">
            <v>2110102</v>
          </cell>
          <cell r="B755" t="str">
            <v>     一般行政管理事务</v>
          </cell>
          <cell r="C755" t="str">
            <v/>
          </cell>
          <cell r="D755">
            <v>0</v>
          </cell>
          <cell r="E755">
            <v>0</v>
          </cell>
          <cell r="F755">
            <v>0</v>
          </cell>
        </row>
        <row r="756">
          <cell r="A756">
            <v>2110103</v>
          </cell>
          <cell r="B756" t="str">
            <v>     机关服务</v>
          </cell>
          <cell r="C756" t="str">
            <v/>
          </cell>
          <cell r="D756">
            <v>0</v>
          </cell>
          <cell r="E756">
            <v>0</v>
          </cell>
          <cell r="F756">
            <v>0</v>
          </cell>
        </row>
        <row r="757">
          <cell r="A757">
            <v>2110104</v>
          </cell>
          <cell r="B757" t="str">
            <v>     生态环境保护宣传</v>
          </cell>
          <cell r="C757" t="str">
            <v/>
          </cell>
          <cell r="D757">
            <v>0</v>
          </cell>
          <cell r="E757">
            <v>0</v>
          </cell>
          <cell r="F757">
            <v>0</v>
          </cell>
        </row>
        <row r="758">
          <cell r="A758">
            <v>2110105</v>
          </cell>
          <cell r="B758" t="str">
            <v>     环境保护法规、规划及标准</v>
          </cell>
          <cell r="C758" t="str">
            <v/>
          </cell>
          <cell r="D758">
            <v>0</v>
          </cell>
          <cell r="E758">
            <v>0</v>
          </cell>
          <cell r="F758">
            <v>0</v>
          </cell>
        </row>
        <row r="759">
          <cell r="A759">
            <v>2110106</v>
          </cell>
          <cell r="B759" t="str">
            <v>     生态环境国际合作及履约</v>
          </cell>
          <cell r="C759" t="str">
            <v/>
          </cell>
          <cell r="D759">
            <v>0</v>
          </cell>
          <cell r="E759">
            <v>0</v>
          </cell>
          <cell r="F759">
            <v>0</v>
          </cell>
        </row>
        <row r="760">
          <cell r="A760">
            <v>2110107</v>
          </cell>
          <cell r="B760" t="str">
            <v>     生态环境保护行政许可</v>
          </cell>
          <cell r="C760" t="str">
            <v/>
          </cell>
          <cell r="D760">
            <v>0</v>
          </cell>
          <cell r="E760">
            <v>0</v>
          </cell>
          <cell r="F760">
            <v>0</v>
          </cell>
        </row>
        <row r="761">
          <cell r="A761">
            <v>2110108</v>
          </cell>
          <cell r="B761" t="str">
            <v>     应对气候变化管理事务</v>
          </cell>
          <cell r="C761" t="str">
            <v/>
          </cell>
          <cell r="D761">
            <v>0</v>
          </cell>
          <cell r="E761">
            <v>0</v>
          </cell>
          <cell r="F761">
            <v>0</v>
          </cell>
        </row>
        <row r="762">
          <cell r="A762">
            <v>2110199</v>
          </cell>
          <cell r="B762" t="str">
            <v>     其他环境保护管理事务支出</v>
          </cell>
          <cell r="C762" t="str">
            <v/>
          </cell>
          <cell r="D762">
            <v>0</v>
          </cell>
          <cell r="E762">
            <v>46</v>
          </cell>
          <cell r="F762">
            <v>0</v>
          </cell>
        </row>
        <row r="763">
          <cell r="A763">
            <v>21102</v>
          </cell>
          <cell r="B763" t="str">
            <v>   环境监测与监察</v>
          </cell>
          <cell r="C763">
            <v>0</v>
          </cell>
          <cell r="D763">
            <v>60</v>
          </cell>
          <cell r="E763">
            <v>100</v>
          </cell>
          <cell r="F763">
            <v>0</v>
          </cell>
        </row>
        <row r="764">
          <cell r="A764">
            <v>2110203</v>
          </cell>
          <cell r="B764" t="str">
            <v>     建设项目环评审查与监督</v>
          </cell>
          <cell r="C764" t="str">
            <v/>
          </cell>
          <cell r="D764">
            <v>0</v>
          </cell>
          <cell r="E764">
            <v>0</v>
          </cell>
          <cell r="F764">
            <v>0</v>
          </cell>
        </row>
        <row r="765">
          <cell r="A765">
            <v>2110204</v>
          </cell>
          <cell r="B765" t="str">
            <v>     核与辐射安全监督</v>
          </cell>
          <cell r="C765" t="str">
            <v/>
          </cell>
          <cell r="D765">
            <v>0</v>
          </cell>
          <cell r="E765">
            <v>0</v>
          </cell>
          <cell r="F765">
            <v>0</v>
          </cell>
        </row>
        <row r="766">
          <cell r="A766">
            <v>2110299</v>
          </cell>
          <cell r="B766" t="str">
            <v>     其他环境监测与监察支出</v>
          </cell>
          <cell r="C766" t="str">
            <v/>
          </cell>
          <cell r="D766">
            <v>60</v>
          </cell>
          <cell r="E766">
            <v>100</v>
          </cell>
          <cell r="F766">
            <v>0</v>
          </cell>
        </row>
        <row r="767">
          <cell r="A767">
            <v>21103</v>
          </cell>
          <cell r="B767" t="str">
            <v>   污染防治</v>
          </cell>
          <cell r="C767">
            <v>0</v>
          </cell>
          <cell r="D767">
            <v>0</v>
          </cell>
          <cell r="E767">
            <v>2250</v>
          </cell>
          <cell r="F767">
            <v>1320</v>
          </cell>
        </row>
        <row r="768">
          <cell r="A768">
            <v>2110301</v>
          </cell>
          <cell r="B768" t="str">
            <v>     大气</v>
          </cell>
          <cell r="C768" t="str">
            <v/>
          </cell>
          <cell r="D768">
            <v>0</v>
          </cell>
          <cell r="E768">
            <v>0</v>
          </cell>
          <cell r="F768">
            <v>0</v>
          </cell>
        </row>
        <row r="769">
          <cell r="A769">
            <v>2110302</v>
          </cell>
          <cell r="B769" t="str">
            <v>     水体</v>
          </cell>
          <cell r="C769" t="str">
            <v/>
          </cell>
          <cell r="D769">
            <v>0</v>
          </cell>
          <cell r="E769">
            <v>1350</v>
          </cell>
          <cell r="F769">
            <v>250</v>
          </cell>
        </row>
        <row r="770">
          <cell r="A770">
            <v>2110303</v>
          </cell>
          <cell r="B770" t="str">
            <v>     噪声</v>
          </cell>
          <cell r="C770" t="str">
            <v/>
          </cell>
          <cell r="D770">
            <v>0</v>
          </cell>
          <cell r="E770">
            <v>0</v>
          </cell>
          <cell r="F770">
            <v>0</v>
          </cell>
        </row>
        <row r="771">
          <cell r="A771">
            <v>2110304</v>
          </cell>
          <cell r="B771" t="str">
            <v>     固体废弃物与化学品</v>
          </cell>
          <cell r="C771" t="str">
            <v/>
          </cell>
          <cell r="D771">
            <v>0</v>
          </cell>
          <cell r="E771">
            <v>900</v>
          </cell>
          <cell r="F771">
            <v>1070</v>
          </cell>
        </row>
        <row r="772">
          <cell r="A772">
            <v>2110305</v>
          </cell>
          <cell r="B772" t="str">
            <v>     放射源和放射性废物监管</v>
          </cell>
          <cell r="C772" t="str">
            <v/>
          </cell>
          <cell r="D772">
            <v>0</v>
          </cell>
          <cell r="E772">
            <v>0</v>
          </cell>
          <cell r="F772">
            <v>0</v>
          </cell>
        </row>
        <row r="773">
          <cell r="A773">
            <v>2110306</v>
          </cell>
          <cell r="B773" t="str">
            <v>     辐射</v>
          </cell>
          <cell r="C773" t="str">
            <v/>
          </cell>
          <cell r="D773">
            <v>0</v>
          </cell>
          <cell r="E773">
            <v>0</v>
          </cell>
          <cell r="F773">
            <v>0</v>
          </cell>
        </row>
        <row r="774">
          <cell r="A774">
            <v>2110307</v>
          </cell>
          <cell r="B774" t="str">
            <v>     土壤</v>
          </cell>
          <cell r="C774" t="str">
            <v/>
          </cell>
          <cell r="D774">
            <v>0</v>
          </cell>
          <cell r="E774">
            <v>0</v>
          </cell>
          <cell r="F774">
            <v>0</v>
          </cell>
        </row>
        <row r="775">
          <cell r="A775">
            <v>2110399</v>
          </cell>
          <cell r="B775" t="str">
            <v>     其他污染防治支出</v>
          </cell>
          <cell r="C775" t="str">
            <v/>
          </cell>
          <cell r="D775">
            <v>0</v>
          </cell>
          <cell r="E775">
            <v>0</v>
          </cell>
          <cell r="F775">
            <v>0</v>
          </cell>
        </row>
        <row r="776">
          <cell r="A776">
            <v>21104</v>
          </cell>
          <cell r="B776" t="str">
            <v>   自然生态保护</v>
          </cell>
          <cell r="C776">
            <v>0</v>
          </cell>
          <cell r="D776">
            <v>8</v>
          </cell>
          <cell r="E776">
            <v>894</v>
          </cell>
          <cell r="F776">
            <v>300</v>
          </cell>
        </row>
        <row r="777">
          <cell r="A777">
            <v>2110401</v>
          </cell>
          <cell r="B777" t="str">
            <v>     生态保护</v>
          </cell>
          <cell r="C777" t="str">
            <v/>
          </cell>
          <cell r="D777">
            <v>0</v>
          </cell>
          <cell r="E777">
            <v>0</v>
          </cell>
          <cell r="F777">
            <v>0</v>
          </cell>
        </row>
        <row r="778">
          <cell r="A778">
            <v>2110402</v>
          </cell>
          <cell r="B778" t="str">
            <v>     农村环境保护</v>
          </cell>
          <cell r="C778" t="str">
            <v/>
          </cell>
          <cell r="D778">
            <v>0</v>
          </cell>
          <cell r="E778">
            <v>696</v>
          </cell>
          <cell r="F778">
            <v>300</v>
          </cell>
        </row>
        <row r="779">
          <cell r="A779">
            <v>2110404</v>
          </cell>
          <cell r="B779" t="str">
            <v>     生物及物种资源保护</v>
          </cell>
          <cell r="C779" t="str">
            <v/>
          </cell>
          <cell r="D779">
            <v>0</v>
          </cell>
          <cell r="E779">
            <v>0</v>
          </cell>
          <cell r="F779">
            <v>0</v>
          </cell>
        </row>
        <row r="780">
          <cell r="A780">
            <v>2110405</v>
          </cell>
          <cell r="B780" t="str">
            <v>     草原生态修复治理</v>
          </cell>
          <cell r="C780">
            <v>0</v>
          </cell>
          <cell r="D780">
            <v>0</v>
          </cell>
          <cell r="E780">
            <v>0</v>
          </cell>
          <cell r="F780">
            <v>0</v>
          </cell>
        </row>
        <row r="781">
          <cell r="A781">
            <v>2110406</v>
          </cell>
          <cell r="B781" t="str">
            <v>     自然保护地</v>
          </cell>
          <cell r="C781">
            <v>0</v>
          </cell>
          <cell r="D781">
            <v>0</v>
          </cell>
          <cell r="E781">
            <v>0</v>
          </cell>
          <cell r="F781">
            <v>0</v>
          </cell>
        </row>
        <row r="782">
          <cell r="A782">
            <v>2110499</v>
          </cell>
          <cell r="B782" t="str">
            <v>     其他自然生态保护支出</v>
          </cell>
          <cell r="C782" t="str">
            <v/>
          </cell>
          <cell r="D782">
            <v>8</v>
          </cell>
          <cell r="E782">
            <v>198</v>
          </cell>
          <cell r="F782">
            <v>0</v>
          </cell>
        </row>
        <row r="783">
          <cell r="A783">
            <v>21105</v>
          </cell>
          <cell r="B783" t="str">
            <v>   天然林保护</v>
          </cell>
          <cell r="C783">
            <v>0</v>
          </cell>
          <cell r="D783">
            <v>14</v>
          </cell>
          <cell r="E783">
            <v>67</v>
          </cell>
          <cell r="F783">
            <v>70</v>
          </cell>
        </row>
        <row r="784">
          <cell r="A784">
            <v>2110501</v>
          </cell>
          <cell r="B784" t="str">
            <v>     森林管护</v>
          </cell>
          <cell r="C784" t="str">
            <v/>
          </cell>
          <cell r="D784">
            <v>0</v>
          </cell>
          <cell r="E784">
            <v>0</v>
          </cell>
          <cell r="F784">
            <v>0</v>
          </cell>
        </row>
        <row r="785">
          <cell r="A785">
            <v>2110502</v>
          </cell>
          <cell r="B785" t="str">
            <v>     社会保险补助</v>
          </cell>
          <cell r="C785" t="str">
            <v/>
          </cell>
          <cell r="D785">
            <v>14</v>
          </cell>
          <cell r="E785">
            <v>67</v>
          </cell>
          <cell r="F785">
            <v>70</v>
          </cell>
        </row>
        <row r="786">
          <cell r="A786">
            <v>2110503</v>
          </cell>
          <cell r="B786" t="str">
            <v>     政策性社会性支出补助</v>
          </cell>
          <cell r="C786" t="str">
            <v/>
          </cell>
          <cell r="D786">
            <v>0</v>
          </cell>
          <cell r="E786">
            <v>0</v>
          </cell>
          <cell r="F786">
            <v>0</v>
          </cell>
        </row>
        <row r="787">
          <cell r="A787">
            <v>2110506</v>
          </cell>
          <cell r="B787" t="str">
            <v>     天然林保护工程建设</v>
          </cell>
          <cell r="C787" t="str">
            <v/>
          </cell>
          <cell r="D787">
            <v>0</v>
          </cell>
          <cell r="E787">
            <v>0</v>
          </cell>
          <cell r="F787">
            <v>0</v>
          </cell>
        </row>
        <row r="788">
          <cell r="A788">
            <v>2110507</v>
          </cell>
          <cell r="B788" t="str">
            <v>     停伐补助</v>
          </cell>
          <cell r="C788" t="str">
            <v/>
          </cell>
          <cell r="D788">
            <v>0</v>
          </cell>
          <cell r="E788">
            <v>0</v>
          </cell>
          <cell r="F788">
            <v>0</v>
          </cell>
        </row>
        <row r="789">
          <cell r="A789">
            <v>2110599</v>
          </cell>
          <cell r="B789" t="str">
            <v>     其他天然林保护支出</v>
          </cell>
          <cell r="C789" t="str">
            <v/>
          </cell>
          <cell r="D789">
            <v>0</v>
          </cell>
          <cell r="E789">
            <v>0</v>
          </cell>
          <cell r="F789">
            <v>0</v>
          </cell>
        </row>
        <row r="790">
          <cell r="A790">
            <v>21106</v>
          </cell>
          <cell r="B790" t="str">
            <v>   退耕还林还草</v>
          </cell>
          <cell r="C790">
            <v>0</v>
          </cell>
          <cell r="D790">
            <v>143</v>
          </cell>
          <cell r="E790">
            <v>281</v>
          </cell>
          <cell r="F790">
            <v>0</v>
          </cell>
        </row>
        <row r="791">
          <cell r="A791">
            <v>2110602</v>
          </cell>
          <cell r="B791" t="str">
            <v>     退耕现金</v>
          </cell>
          <cell r="C791" t="str">
            <v/>
          </cell>
          <cell r="D791">
            <v>143</v>
          </cell>
          <cell r="E791">
            <v>48</v>
          </cell>
          <cell r="F791">
            <v>0</v>
          </cell>
        </row>
        <row r="792">
          <cell r="A792">
            <v>2110603</v>
          </cell>
          <cell r="B792" t="str">
            <v>     退耕还林粮食折现补贴</v>
          </cell>
          <cell r="C792" t="str">
            <v/>
          </cell>
          <cell r="D792">
            <v>0</v>
          </cell>
          <cell r="E792">
            <v>0</v>
          </cell>
          <cell r="F792">
            <v>0</v>
          </cell>
        </row>
        <row r="793">
          <cell r="A793">
            <v>2110604</v>
          </cell>
          <cell r="B793" t="str">
            <v>     退耕还林粮食费用补贴</v>
          </cell>
          <cell r="C793" t="str">
            <v/>
          </cell>
          <cell r="D793">
            <v>0</v>
          </cell>
          <cell r="E793">
            <v>0</v>
          </cell>
          <cell r="F793">
            <v>0</v>
          </cell>
        </row>
        <row r="794">
          <cell r="A794">
            <v>2110605</v>
          </cell>
          <cell r="B794" t="str">
            <v>     退耕还林工程建设</v>
          </cell>
          <cell r="C794" t="str">
            <v/>
          </cell>
          <cell r="D794">
            <v>0</v>
          </cell>
          <cell r="E794">
            <v>0</v>
          </cell>
          <cell r="F794">
            <v>0</v>
          </cell>
        </row>
        <row r="795">
          <cell r="A795">
            <v>2110699</v>
          </cell>
          <cell r="B795" t="str">
            <v>     其他退耕还林还草支出</v>
          </cell>
          <cell r="C795" t="str">
            <v/>
          </cell>
          <cell r="D795">
            <v>0</v>
          </cell>
          <cell r="E795">
            <v>233</v>
          </cell>
          <cell r="F795">
            <v>0</v>
          </cell>
        </row>
        <row r="796">
          <cell r="A796">
            <v>21107</v>
          </cell>
          <cell r="B796" t="str">
            <v>   风沙荒漠治理</v>
          </cell>
          <cell r="C796">
            <v>0</v>
          </cell>
          <cell r="D796">
            <v>0</v>
          </cell>
          <cell r="E796">
            <v>0</v>
          </cell>
          <cell r="F796">
            <v>0</v>
          </cell>
        </row>
        <row r="797">
          <cell r="A797">
            <v>2110704</v>
          </cell>
          <cell r="B797" t="str">
            <v>     京津风沙源治理工程建设</v>
          </cell>
          <cell r="C797" t="str">
            <v/>
          </cell>
          <cell r="D797">
            <v>0</v>
          </cell>
          <cell r="E797">
            <v>0</v>
          </cell>
          <cell r="F797">
            <v>0</v>
          </cell>
        </row>
        <row r="798">
          <cell r="A798">
            <v>2110799</v>
          </cell>
          <cell r="B798" t="str">
            <v>     其他风沙荒漠治理支出</v>
          </cell>
          <cell r="C798" t="str">
            <v/>
          </cell>
          <cell r="D798">
            <v>0</v>
          </cell>
          <cell r="E798">
            <v>0</v>
          </cell>
          <cell r="F798">
            <v>0</v>
          </cell>
        </row>
        <row r="799">
          <cell r="A799">
            <v>21108</v>
          </cell>
          <cell r="B799" t="str">
            <v>   退牧还草</v>
          </cell>
          <cell r="C799">
            <v>0</v>
          </cell>
          <cell r="D799">
            <v>0</v>
          </cell>
          <cell r="E799">
            <v>0</v>
          </cell>
          <cell r="F799">
            <v>0</v>
          </cell>
        </row>
        <row r="800">
          <cell r="A800">
            <v>2110804</v>
          </cell>
          <cell r="B800" t="str">
            <v>     退牧还草工程建设</v>
          </cell>
          <cell r="C800" t="str">
            <v/>
          </cell>
          <cell r="D800">
            <v>0</v>
          </cell>
          <cell r="E800">
            <v>0</v>
          </cell>
          <cell r="F800">
            <v>0</v>
          </cell>
        </row>
        <row r="801">
          <cell r="A801">
            <v>2110899</v>
          </cell>
          <cell r="B801" t="str">
            <v>     其他退牧还草支出</v>
          </cell>
          <cell r="C801" t="str">
            <v/>
          </cell>
          <cell r="D801">
            <v>0</v>
          </cell>
          <cell r="E801">
            <v>0</v>
          </cell>
          <cell r="F801">
            <v>0</v>
          </cell>
        </row>
        <row r="802">
          <cell r="A802">
            <v>21109</v>
          </cell>
          <cell r="B802" t="str">
            <v>   已垦草原退耕还草</v>
          </cell>
          <cell r="C802">
            <v>0</v>
          </cell>
          <cell r="D802">
            <v>0</v>
          </cell>
          <cell r="E802">
            <v>0</v>
          </cell>
          <cell r="F802">
            <v>0</v>
          </cell>
        </row>
        <row r="803">
          <cell r="A803">
            <v>2110901</v>
          </cell>
          <cell r="B803" t="str">
            <v>     已垦草原退耕还草</v>
          </cell>
          <cell r="C803">
            <v>0</v>
          </cell>
          <cell r="D803">
            <v>0</v>
          </cell>
          <cell r="E803">
            <v>0</v>
          </cell>
          <cell r="F803">
            <v>0</v>
          </cell>
        </row>
        <row r="804">
          <cell r="A804">
            <v>21110</v>
          </cell>
          <cell r="B804" t="str">
            <v>   能源节约利用</v>
          </cell>
          <cell r="C804">
            <v>0</v>
          </cell>
          <cell r="D804">
            <v>0</v>
          </cell>
          <cell r="E804">
            <v>0</v>
          </cell>
          <cell r="F804">
            <v>50</v>
          </cell>
        </row>
        <row r="805">
          <cell r="A805">
            <v>2111001</v>
          </cell>
          <cell r="B805" t="str">
            <v>     能源节约利用</v>
          </cell>
          <cell r="C805">
            <v>0</v>
          </cell>
          <cell r="D805">
            <v>0</v>
          </cell>
          <cell r="E805">
            <v>0</v>
          </cell>
          <cell r="F805">
            <v>50</v>
          </cell>
        </row>
        <row r="806">
          <cell r="A806">
            <v>21111</v>
          </cell>
          <cell r="B806" t="str">
            <v>   污染减排</v>
          </cell>
          <cell r="C806">
            <v>0</v>
          </cell>
          <cell r="D806">
            <v>0</v>
          </cell>
          <cell r="E806">
            <v>300</v>
          </cell>
          <cell r="F806">
            <v>0</v>
          </cell>
        </row>
        <row r="807">
          <cell r="A807">
            <v>2111101</v>
          </cell>
          <cell r="B807" t="str">
            <v>     生态环境监测与信息</v>
          </cell>
          <cell r="C807" t="str">
            <v/>
          </cell>
          <cell r="D807">
            <v>0</v>
          </cell>
          <cell r="E807">
            <v>300</v>
          </cell>
          <cell r="F807">
            <v>0</v>
          </cell>
        </row>
        <row r="808">
          <cell r="A808">
            <v>2111102</v>
          </cell>
          <cell r="B808" t="str">
            <v>     生态环境执法监察</v>
          </cell>
          <cell r="C808" t="str">
            <v/>
          </cell>
          <cell r="D808">
            <v>0</v>
          </cell>
          <cell r="E808">
            <v>0</v>
          </cell>
          <cell r="F808">
            <v>0</v>
          </cell>
        </row>
        <row r="809">
          <cell r="A809">
            <v>2111103</v>
          </cell>
          <cell r="B809" t="str">
            <v>     减排专项支出</v>
          </cell>
          <cell r="C809" t="str">
            <v/>
          </cell>
          <cell r="D809">
            <v>0</v>
          </cell>
          <cell r="E809">
            <v>0</v>
          </cell>
          <cell r="F809">
            <v>0</v>
          </cell>
        </row>
        <row r="810">
          <cell r="A810">
            <v>2111104</v>
          </cell>
          <cell r="B810" t="str">
            <v>     清洁生产专项支出</v>
          </cell>
          <cell r="C810" t="str">
            <v/>
          </cell>
          <cell r="D810">
            <v>0</v>
          </cell>
          <cell r="E810">
            <v>0</v>
          </cell>
          <cell r="F810">
            <v>0</v>
          </cell>
        </row>
        <row r="811">
          <cell r="A811">
            <v>2111199</v>
          </cell>
          <cell r="B811" t="str">
            <v>     其他污染减排支出</v>
          </cell>
          <cell r="C811" t="str">
            <v/>
          </cell>
          <cell r="D811">
            <v>0</v>
          </cell>
          <cell r="E811">
            <v>0</v>
          </cell>
          <cell r="F811">
            <v>0</v>
          </cell>
        </row>
        <row r="812">
          <cell r="A812">
            <v>21112</v>
          </cell>
          <cell r="B812" t="str">
            <v>   可再生能源</v>
          </cell>
          <cell r="C812" t="str">
            <v/>
          </cell>
          <cell r="D812">
            <v>0</v>
          </cell>
          <cell r="E812">
            <v>0</v>
          </cell>
          <cell r="F812">
            <v>0</v>
          </cell>
        </row>
        <row r="813">
          <cell r="A813">
            <v>2111201</v>
          </cell>
          <cell r="B813" t="str">
            <v>     可再生能源</v>
          </cell>
          <cell r="C813" t="str">
            <v/>
          </cell>
          <cell r="D813">
            <v>0</v>
          </cell>
          <cell r="E813">
            <v>0</v>
          </cell>
          <cell r="F813">
            <v>0</v>
          </cell>
        </row>
        <row r="814">
          <cell r="A814">
            <v>21113</v>
          </cell>
          <cell r="B814" t="str">
            <v>   循环经济</v>
          </cell>
          <cell r="C814" t="str">
            <v/>
          </cell>
          <cell r="D814">
            <v>0</v>
          </cell>
          <cell r="E814">
            <v>0</v>
          </cell>
          <cell r="F814">
            <v>0</v>
          </cell>
        </row>
        <row r="815">
          <cell r="A815">
            <v>2111301</v>
          </cell>
          <cell r="B815" t="str">
            <v>     循环经济</v>
          </cell>
          <cell r="C815" t="str">
            <v/>
          </cell>
          <cell r="D815">
            <v>0</v>
          </cell>
          <cell r="E815">
            <v>0</v>
          </cell>
          <cell r="F815">
            <v>0</v>
          </cell>
        </row>
        <row r="816">
          <cell r="A816">
            <v>21114</v>
          </cell>
          <cell r="B816" t="str">
            <v>   能源管理事务</v>
          </cell>
          <cell r="C816">
            <v>0</v>
          </cell>
          <cell r="D816">
            <v>0</v>
          </cell>
          <cell r="E816">
            <v>0</v>
          </cell>
          <cell r="F816">
            <v>50</v>
          </cell>
        </row>
        <row r="817">
          <cell r="A817">
            <v>2111401</v>
          </cell>
          <cell r="B817" t="str">
            <v>     行政运行</v>
          </cell>
          <cell r="C817" t="str">
            <v/>
          </cell>
          <cell r="D817">
            <v>0</v>
          </cell>
          <cell r="E817">
            <v>0</v>
          </cell>
          <cell r="F817">
            <v>0</v>
          </cell>
        </row>
        <row r="818">
          <cell r="A818">
            <v>2111402</v>
          </cell>
          <cell r="B818" t="str">
            <v>     一般行政管理事务</v>
          </cell>
          <cell r="C818" t="str">
            <v/>
          </cell>
          <cell r="D818">
            <v>0</v>
          </cell>
          <cell r="E818">
            <v>0</v>
          </cell>
          <cell r="F818">
            <v>0</v>
          </cell>
        </row>
        <row r="819">
          <cell r="A819">
            <v>2111403</v>
          </cell>
          <cell r="B819" t="str">
            <v>     机关服务</v>
          </cell>
          <cell r="C819" t="str">
            <v/>
          </cell>
          <cell r="D819">
            <v>0</v>
          </cell>
          <cell r="E819">
            <v>0</v>
          </cell>
          <cell r="F819">
            <v>0</v>
          </cell>
        </row>
        <row r="820">
          <cell r="A820">
            <v>2111404</v>
          </cell>
          <cell r="B820" t="str">
            <v>     能源预测预警</v>
          </cell>
          <cell r="C820" t="str">
            <v/>
          </cell>
          <cell r="D820">
            <v>0</v>
          </cell>
          <cell r="E820">
            <v>0</v>
          </cell>
          <cell r="F820">
            <v>0</v>
          </cell>
        </row>
        <row r="821">
          <cell r="A821">
            <v>2111405</v>
          </cell>
          <cell r="B821" t="str">
            <v>     能源战略规划与实施</v>
          </cell>
          <cell r="C821" t="str">
            <v/>
          </cell>
          <cell r="D821">
            <v>0</v>
          </cell>
          <cell r="E821">
            <v>0</v>
          </cell>
          <cell r="F821">
            <v>0</v>
          </cell>
        </row>
        <row r="822">
          <cell r="A822">
            <v>2111406</v>
          </cell>
          <cell r="B822" t="str">
            <v>     能源科技装备</v>
          </cell>
          <cell r="C822" t="str">
            <v/>
          </cell>
          <cell r="D822">
            <v>0</v>
          </cell>
          <cell r="E822">
            <v>0</v>
          </cell>
          <cell r="F822">
            <v>0</v>
          </cell>
        </row>
        <row r="823">
          <cell r="A823">
            <v>2111407</v>
          </cell>
          <cell r="B823" t="str">
            <v>     能源行业管理</v>
          </cell>
          <cell r="C823" t="str">
            <v/>
          </cell>
          <cell r="D823">
            <v>0</v>
          </cell>
          <cell r="E823">
            <v>0</v>
          </cell>
          <cell r="F823">
            <v>50</v>
          </cell>
        </row>
        <row r="824">
          <cell r="A824">
            <v>2111408</v>
          </cell>
          <cell r="B824" t="str">
            <v>     能源管理</v>
          </cell>
          <cell r="C824" t="str">
            <v/>
          </cell>
          <cell r="D824">
            <v>0</v>
          </cell>
          <cell r="E824">
            <v>0</v>
          </cell>
          <cell r="F824">
            <v>0</v>
          </cell>
        </row>
        <row r="825">
          <cell r="A825">
            <v>2111409</v>
          </cell>
          <cell r="B825" t="str">
            <v>     石油储备发展管理</v>
          </cell>
          <cell r="C825" t="str">
            <v/>
          </cell>
          <cell r="D825">
            <v>0</v>
          </cell>
          <cell r="E825">
            <v>0</v>
          </cell>
          <cell r="F825">
            <v>0</v>
          </cell>
        </row>
        <row r="826">
          <cell r="A826">
            <v>2111410</v>
          </cell>
          <cell r="B826" t="str">
            <v>     能源调查</v>
          </cell>
          <cell r="C826" t="str">
            <v/>
          </cell>
          <cell r="D826">
            <v>0</v>
          </cell>
          <cell r="E826">
            <v>0</v>
          </cell>
          <cell r="F826">
            <v>0</v>
          </cell>
        </row>
        <row r="827">
          <cell r="A827">
            <v>2111411</v>
          </cell>
          <cell r="B827" t="str">
            <v>     信息化建设</v>
          </cell>
          <cell r="C827" t="str">
            <v/>
          </cell>
          <cell r="D827">
            <v>0</v>
          </cell>
          <cell r="E827">
            <v>0</v>
          </cell>
          <cell r="F827">
            <v>0</v>
          </cell>
        </row>
        <row r="828">
          <cell r="A828">
            <v>2111413</v>
          </cell>
          <cell r="B828" t="str">
            <v>     农村电网建设</v>
          </cell>
          <cell r="C828" t="str">
            <v/>
          </cell>
          <cell r="D828">
            <v>0</v>
          </cell>
          <cell r="E828">
            <v>0</v>
          </cell>
          <cell r="F828">
            <v>0</v>
          </cell>
        </row>
        <row r="829">
          <cell r="A829">
            <v>2111450</v>
          </cell>
          <cell r="B829" t="str">
            <v>     事业运行</v>
          </cell>
          <cell r="C829" t="str">
            <v/>
          </cell>
          <cell r="D829">
            <v>0</v>
          </cell>
          <cell r="E829">
            <v>0</v>
          </cell>
          <cell r="F829">
            <v>0</v>
          </cell>
        </row>
        <row r="830">
          <cell r="A830">
            <v>2111499</v>
          </cell>
          <cell r="B830" t="str">
            <v>     其他能源管理事务支出</v>
          </cell>
          <cell r="C830" t="str">
            <v/>
          </cell>
          <cell r="D830">
            <v>0</v>
          </cell>
          <cell r="E830">
            <v>0</v>
          </cell>
          <cell r="F830">
            <v>0</v>
          </cell>
        </row>
        <row r="831">
          <cell r="A831">
            <v>21199</v>
          </cell>
          <cell r="B831" t="str">
            <v>   其他节能环保支出</v>
          </cell>
          <cell r="C831" t="str">
            <v/>
          </cell>
          <cell r="D831">
            <v>0</v>
          </cell>
          <cell r="E831">
            <v>147</v>
          </cell>
          <cell r="F831">
            <v>0</v>
          </cell>
        </row>
        <row r="832">
          <cell r="A832">
            <v>2119999</v>
          </cell>
          <cell r="B832" t="str">
            <v>     其他节能环保支出</v>
          </cell>
          <cell r="C832" t="str">
            <v/>
          </cell>
          <cell r="D832">
            <v>0</v>
          </cell>
          <cell r="E832">
            <v>147</v>
          </cell>
          <cell r="F832">
            <v>0</v>
          </cell>
        </row>
        <row r="833">
          <cell r="A833">
            <v>212</v>
          </cell>
          <cell r="B833" t="str">
            <v>城乡社区支出</v>
          </cell>
          <cell r="C833">
            <v>2133.94</v>
          </cell>
          <cell r="D833">
            <v>5321</v>
          </cell>
          <cell r="E833">
            <v>5464</v>
          </cell>
          <cell r="F833">
            <v>6484.2</v>
          </cell>
        </row>
        <row r="834">
          <cell r="A834">
            <v>21201</v>
          </cell>
          <cell r="B834" t="str">
            <v>   城乡社区管理事务</v>
          </cell>
          <cell r="C834">
            <v>0</v>
          </cell>
          <cell r="D834">
            <v>2743</v>
          </cell>
          <cell r="E834">
            <v>2703</v>
          </cell>
          <cell r="F834">
            <v>2147.11</v>
          </cell>
        </row>
        <row r="835">
          <cell r="A835">
            <v>2120101</v>
          </cell>
          <cell r="B835" t="str">
            <v>     行政运行</v>
          </cell>
          <cell r="C835" t="str">
            <v/>
          </cell>
          <cell r="D835">
            <v>2743</v>
          </cell>
          <cell r="E835">
            <v>2703</v>
          </cell>
          <cell r="F835">
            <v>2147.11</v>
          </cell>
        </row>
        <row r="836">
          <cell r="A836">
            <v>2120102</v>
          </cell>
          <cell r="B836" t="str">
            <v>     一般行政管理事务</v>
          </cell>
          <cell r="C836" t="str">
            <v/>
          </cell>
          <cell r="D836">
            <v>0</v>
          </cell>
          <cell r="E836">
            <v>0</v>
          </cell>
          <cell r="F836">
            <v>0</v>
          </cell>
        </row>
        <row r="837">
          <cell r="A837">
            <v>2120103</v>
          </cell>
          <cell r="B837" t="str">
            <v>     机关服务</v>
          </cell>
          <cell r="C837" t="str">
            <v/>
          </cell>
          <cell r="D837">
            <v>0</v>
          </cell>
          <cell r="E837">
            <v>0</v>
          </cell>
          <cell r="F837">
            <v>0</v>
          </cell>
        </row>
        <row r="838">
          <cell r="A838">
            <v>2120104</v>
          </cell>
          <cell r="B838" t="str">
            <v>     城管执法</v>
          </cell>
          <cell r="C838" t="str">
            <v/>
          </cell>
          <cell r="D838">
            <v>0</v>
          </cell>
          <cell r="E838">
            <v>0</v>
          </cell>
          <cell r="F838">
            <v>0</v>
          </cell>
        </row>
        <row r="839">
          <cell r="A839">
            <v>2120105</v>
          </cell>
          <cell r="B839" t="str">
            <v>     工程建设标准规范编制与监管</v>
          </cell>
          <cell r="C839" t="str">
            <v/>
          </cell>
          <cell r="D839">
            <v>0</v>
          </cell>
          <cell r="E839">
            <v>0</v>
          </cell>
          <cell r="F839">
            <v>0</v>
          </cell>
        </row>
        <row r="840">
          <cell r="A840">
            <v>2120106</v>
          </cell>
          <cell r="B840" t="str">
            <v>     工程建设管理</v>
          </cell>
          <cell r="C840" t="str">
            <v/>
          </cell>
          <cell r="D840">
            <v>0</v>
          </cell>
          <cell r="E840">
            <v>0</v>
          </cell>
          <cell r="F840">
            <v>0</v>
          </cell>
        </row>
        <row r="841">
          <cell r="A841">
            <v>2120107</v>
          </cell>
          <cell r="B841" t="str">
            <v>     市政公用行业市场监管</v>
          </cell>
          <cell r="C841" t="str">
            <v/>
          </cell>
          <cell r="D841">
            <v>0</v>
          </cell>
          <cell r="E841">
            <v>0</v>
          </cell>
          <cell r="F841">
            <v>0</v>
          </cell>
        </row>
        <row r="842">
          <cell r="A842">
            <v>2120109</v>
          </cell>
          <cell r="B842" t="str">
            <v>     住宅建设与房地产市场监管</v>
          </cell>
          <cell r="C842" t="str">
            <v/>
          </cell>
          <cell r="D842">
            <v>0</v>
          </cell>
          <cell r="E842">
            <v>0</v>
          </cell>
          <cell r="F842">
            <v>0</v>
          </cell>
        </row>
        <row r="843">
          <cell r="A843">
            <v>2120110</v>
          </cell>
          <cell r="B843" t="str">
            <v>     执业资格注册、资质审查</v>
          </cell>
          <cell r="C843" t="str">
            <v/>
          </cell>
          <cell r="D843">
            <v>0</v>
          </cell>
          <cell r="E843">
            <v>0</v>
          </cell>
          <cell r="F843">
            <v>0</v>
          </cell>
        </row>
        <row r="844">
          <cell r="A844">
            <v>2120199</v>
          </cell>
          <cell r="B844" t="str">
            <v>     其他城乡社区管理事务支出</v>
          </cell>
          <cell r="C844" t="str">
            <v/>
          </cell>
          <cell r="D844">
            <v>0</v>
          </cell>
          <cell r="E844">
            <v>0</v>
          </cell>
          <cell r="F844">
            <v>0</v>
          </cell>
        </row>
        <row r="845">
          <cell r="A845">
            <v>21202</v>
          </cell>
          <cell r="B845" t="str">
            <v>   城乡社区规划与管理</v>
          </cell>
          <cell r="C845">
            <v>0</v>
          </cell>
          <cell r="D845">
            <v>0</v>
          </cell>
          <cell r="E845">
            <v>13</v>
          </cell>
          <cell r="F845">
            <v>0</v>
          </cell>
        </row>
        <row r="846">
          <cell r="A846">
            <v>2120201</v>
          </cell>
          <cell r="B846" t="str">
            <v>     城乡社区规划与管理</v>
          </cell>
          <cell r="C846">
            <v>0</v>
          </cell>
          <cell r="D846">
            <v>0</v>
          </cell>
          <cell r="E846">
            <v>13</v>
          </cell>
          <cell r="F846">
            <v>0</v>
          </cell>
        </row>
        <row r="847">
          <cell r="A847">
            <v>21203</v>
          </cell>
          <cell r="B847" t="str">
            <v>   城乡社区公共设施</v>
          </cell>
          <cell r="C847">
            <v>0</v>
          </cell>
          <cell r="D847">
            <v>0</v>
          </cell>
          <cell r="E847">
            <v>1020</v>
          </cell>
          <cell r="F847">
            <v>2589.94</v>
          </cell>
        </row>
        <row r="848">
          <cell r="A848">
            <v>2120303</v>
          </cell>
          <cell r="B848" t="str">
            <v>     小城镇基础设施建设</v>
          </cell>
          <cell r="C848" t="str">
            <v/>
          </cell>
          <cell r="D848">
            <v>0</v>
          </cell>
          <cell r="E848">
            <v>0</v>
          </cell>
          <cell r="F848">
            <v>0</v>
          </cell>
        </row>
        <row r="849">
          <cell r="A849">
            <v>2120399</v>
          </cell>
          <cell r="B849" t="str">
            <v>     其他城乡社区公共设施支出</v>
          </cell>
          <cell r="C849" t="str">
            <v/>
          </cell>
          <cell r="D849">
            <v>0</v>
          </cell>
          <cell r="E849">
            <v>1020</v>
          </cell>
          <cell r="F849">
            <v>2589.94</v>
          </cell>
        </row>
        <row r="850">
          <cell r="A850">
            <v>21205</v>
          </cell>
          <cell r="B850" t="str">
            <v>   城乡社区环境卫生</v>
          </cell>
          <cell r="C850">
            <v>2133.94</v>
          </cell>
          <cell r="D850">
            <v>1410</v>
          </cell>
          <cell r="E850">
            <v>1728</v>
          </cell>
          <cell r="F850">
            <v>1747.15</v>
          </cell>
        </row>
        <row r="851">
          <cell r="A851">
            <v>2120501</v>
          </cell>
          <cell r="B851" t="str">
            <v>     城乡社区环境卫生</v>
          </cell>
          <cell r="C851">
            <v>2133.94</v>
          </cell>
          <cell r="D851">
            <v>1410</v>
          </cell>
          <cell r="E851">
            <v>1728</v>
          </cell>
          <cell r="F851">
            <v>1747.15</v>
          </cell>
        </row>
        <row r="852">
          <cell r="A852">
            <v>21206</v>
          </cell>
          <cell r="B852" t="str">
            <v>   建设市场管理与监督</v>
          </cell>
          <cell r="C852">
            <v>0</v>
          </cell>
          <cell r="D852">
            <v>0</v>
          </cell>
          <cell r="E852">
            <v>0</v>
          </cell>
          <cell r="F852">
            <v>0</v>
          </cell>
        </row>
        <row r="853">
          <cell r="A853">
            <v>2120601</v>
          </cell>
          <cell r="B853" t="str">
            <v>     建设市场管理与监督</v>
          </cell>
          <cell r="C853">
            <v>0</v>
          </cell>
          <cell r="D853">
            <v>0</v>
          </cell>
          <cell r="E853">
            <v>0</v>
          </cell>
          <cell r="F853">
            <v>0</v>
          </cell>
        </row>
        <row r="854">
          <cell r="A854">
            <v>21299</v>
          </cell>
          <cell r="B854" t="str">
            <v>   其他城乡社区支出</v>
          </cell>
          <cell r="C854">
            <v>0</v>
          </cell>
          <cell r="D854">
            <v>1168</v>
          </cell>
          <cell r="E854">
            <v>0</v>
          </cell>
          <cell r="F854">
            <v>0</v>
          </cell>
        </row>
        <row r="855">
          <cell r="A855">
            <v>2129999</v>
          </cell>
          <cell r="B855" t="str">
            <v>     其他城乡社区支出</v>
          </cell>
          <cell r="C855">
            <v>0</v>
          </cell>
          <cell r="D855">
            <v>1168</v>
          </cell>
          <cell r="E855">
            <v>0</v>
          </cell>
          <cell r="F855">
            <v>0</v>
          </cell>
        </row>
        <row r="856">
          <cell r="A856">
            <v>213</v>
          </cell>
          <cell r="B856" t="str">
            <v>农林水支出</v>
          </cell>
          <cell r="C856">
            <v>0</v>
          </cell>
          <cell r="D856">
            <v>23088</v>
          </cell>
          <cell r="E856">
            <v>46500</v>
          </cell>
          <cell r="F856">
            <v>40213.05</v>
          </cell>
        </row>
        <row r="857">
          <cell r="A857">
            <v>21301</v>
          </cell>
          <cell r="B857" t="str">
            <v>   农业农村</v>
          </cell>
          <cell r="C857">
            <v>0</v>
          </cell>
          <cell r="D857">
            <v>8921</v>
          </cell>
          <cell r="E857">
            <v>14548</v>
          </cell>
          <cell r="F857">
            <v>14063.9</v>
          </cell>
        </row>
        <row r="858">
          <cell r="A858">
            <v>2130101</v>
          </cell>
          <cell r="B858" t="str">
            <v>     行政运行</v>
          </cell>
          <cell r="C858" t="str">
            <v/>
          </cell>
          <cell r="D858">
            <v>602</v>
          </cell>
          <cell r="E858">
            <v>535</v>
          </cell>
          <cell r="F858">
            <v>548.53</v>
          </cell>
        </row>
        <row r="859">
          <cell r="A859">
            <v>2130102</v>
          </cell>
          <cell r="B859" t="str">
            <v>     一般行政管理事务</v>
          </cell>
          <cell r="C859" t="str">
            <v/>
          </cell>
          <cell r="D859">
            <v>0</v>
          </cell>
          <cell r="E859">
            <v>0</v>
          </cell>
          <cell r="F859">
            <v>0</v>
          </cell>
        </row>
        <row r="860">
          <cell r="A860">
            <v>2130103</v>
          </cell>
          <cell r="B860" t="str">
            <v>     机关服务</v>
          </cell>
          <cell r="C860" t="str">
            <v/>
          </cell>
          <cell r="D860">
            <v>0</v>
          </cell>
          <cell r="E860">
            <v>0</v>
          </cell>
          <cell r="F860">
            <v>0</v>
          </cell>
        </row>
        <row r="861">
          <cell r="A861">
            <v>2130104</v>
          </cell>
          <cell r="B861" t="str">
            <v>     事业运行</v>
          </cell>
          <cell r="C861" t="str">
            <v/>
          </cell>
          <cell r="D861">
            <v>5008</v>
          </cell>
          <cell r="E861">
            <v>4891</v>
          </cell>
          <cell r="F861">
            <v>3853.99</v>
          </cell>
        </row>
        <row r="862">
          <cell r="A862">
            <v>2130105</v>
          </cell>
          <cell r="B862" t="str">
            <v>     农垦运行</v>
          </cell>
          <cell r="C862" t="str">
            <v/>
          </cell>
          <cell r="D862">
            <v>0</v>
          </cell>
          <cell r="E862">
            <v>0</v>
          </cell>
          <cell r="F862">
            <v>0</v>
          </cell>
        </row>
        <row r="863">
          <cell r="A863">
            <v>2130106</v>
          </cell>
          <cell r="B863" t="str">
            <v>     科技转化与推广服务</v>
          </cell>
          <cell r="C863" t="str">
            <v/>
          </cell>
          <cell r="D863">
            <v>127</v>
          </cell>
          <cell r="E863">
            <v>33</v>
          </cell>
          <cell r="F863">
            <v>0</v>
          </cell>
        </row>
        <row r="864">
          <cell r="A864">
            <v>2130108</v>
          </cell>
          <cell r="B864" t="str">
            <v>     病虫害控制</v>
          </cell>
          <cell r="C864" t="str">
            <v/>
          </cell>
          <cell r="D864">
            <v>412</v>
          </cell>
          <cell r="E864">
            <v>132</v>
          </cell>
          <cell r="F864">
            <v>539</v>
          </cell>
        </row>
        <row r="865">
          <cell r="A865">
            <v>2130109</v>
          </cell>
          <cell r="B865" t="str">
            <v>     农产品质量安全</v>
          </cell>
          <cell r="C865" t="str">
            <v/>
          </cell>
          <cell r="D865">
            <v>0</v>
          </cell>
          <cell r="E865">
            <v>46</v>
          </cell>
          <cell r="F865">
            <v>0</v>
          </cell>
        </row>
        <row r="866">
          <cell r="A866">
            <v>2130110</v>
          </cell>
          <cell r="B866" t="str">
            <v>     执法监管</v>
          </cell>
          <cell r="C866" t="str">
            <v/>
          </cell>
          <cell r="D866">
            <v>0</v>
          </cell>
          <cell r="E866">
            <v>0</v>
          </cell>
          <cell r="F866">
            <v>0</v>
          </cell>
        </row>
        <row r="867">
          <cell r="A867">
            <v>2130111</v>
          </cell>
          <cell r="B867" t="str">
            <v>     统计监测与信息服务</v>
          </cell>
          <cell r="C867" t="str">
            <v/>
          </cell>
          <cell r="D867">
            <v>0</v>
          </cell>
          <cell r="E867">
            <v>0</v>
          </cell>
          <cell r="F867">
            <v>0</v>
          </cell>
        </row>
        <row r="868">
          <cell r="A868">
            <v>2130112</v>
          </cell>
          <cell r="B868" t="str">
            <v>     行业业务管理</v>
          </cell>
          <cell r="C868" t="str">
            <v/>
          </cell>
          <cell r="D868">
            <v>0</v>
          </cell>
          <cell r="E868">
            <v>1</v>
          </cell>
          <cell r="F868">
            <v>0</v>
          </cell>
        </row>
        <row r="869">
          <cell r="A869">
            <v>2130114</v>
          </cell>
          <cell r="B869" t="str">
            <v>     对外交流与合作</v>
          </cell>
          <cell r="C869" t="str">
            <v/>
          </cell>
          <cell r="D869">
            <v>0</v>
          </cell>
          <cell r="E869">
            <v>0</v>
          </cell>
          <cell r="F869">
            <v>0</v>
          </cell>
        </row>
        <row r="870">
          <cell r="A870">
            <v>2130119</v>
          </cell>
          <cell r="B870" t="str">
            <v>     防灾救灾</v>
          </cell>
          <cell r="C870" t="str">
            <v/>
          </cell>
          <cell r="D870">
            <v>0</v>
          </cell>
          <cell r="E870">
            <v>8</v>
          </cell>
          <cell r="F870">
            <v>0</v>
          </cell>
        </row>
        <row r="871">
          <cell r="A871">
            <v>2130120</v>
          </cell>
          <cell r="B871" t="str">
            <v>     稳定农民收入补贴</v>
          </cell>
          <cell r="C871" t="str">
            <v/>
          </cell>
          <cell r="D871">
            <v>0</v>
          </cell>
          <cell r="E871">
            <v>0</v>
          </cell>
          <cell r="F871">
            <v>0</v>
          </cell>
        </row>
        <row r="872">
          <cell r="A872">
            <v>2130121</v>
          </cell>
          <cell r="B872" t="str">
            <v>     农业结构调整补贴</v>
          </cell>
          <cell r="C872" t="str">
            <v/>
          </cell>
          <cell r="D872">
            <v>0</v>
          </cell>
          <cell r="E872">
            <v>0</v>
          </cell>
          <cell r="F872">
            <v>0</v>
          </cell>
        </row>
        <row r="873">
          <cell r="A873">
            <v>2130122</v>
          </cell>
          <cell r="B873" t="str">
            <v>     农业生产发展</v>
          </cell>
          <cell r="C873" t="str">
            <v/>
          </cell>
          <cell r="D873">
            <v>749</v>
          </cell>
          <cell r="E873">
            <v>2174</v>
          </cell>
          <cell r="F873">
            <v>511.33</v>
          </cell>
        </row>
        <row r="874">
          <cell r="A874">
            <v>2130124</v>
          </cell>
          <cell r="B874" t="str">
            <v>     农村合作经济</v>
          </cell>
          <cell r="C874" t="str">
            <v/>
          </cell>
          <cell r="D874">
            <v>888</v>
          </cell>
          <cell r="E874">
            <v>70</v>
          </cell>
          <cell r="F874">
            <v>0</v>
          </cell>
        </row>
        <row r="875">
          <cell r="A875">
            <v>2130125</v>
          </cell>
          <cell r="B875" t="str">
            <v>     农产品加工与促销</v>
          </cell>
          <cell r="C875" t="str">
            <v/>
          </cell>
          <cell r="D875">
            <v>44</v>
          </cell>
          <cell r="E875">
            <v>0</v>
          </cell>
          <cell r="F875">
            <v>0</v>
          </cell>
        </row>
        <row r="876">
          <cell r="A876">
            <v>2130126</v>
          </cell>
          <cell r="B876" t="str">
            <v>     农村社会事业</v>
          </cell>
          <cell r="C876" t="str">
            <v/>
          </cell>
          <cell r="D876">
            <v>550</v>
          </cell>
          <cell r="E876">
            <v>1361</v>
          </cell>
          <cell r="F876">
            <v>2000</v>
          </cell>
        </row>
        <row r="877">
          <cell r="A877">
            <v>2130135</v>
          </cell>
          <cell r="B877" t="str">
            <v>     农业资源保护修复与利用</v>
          </cell>
          <cell r="C877" t="str">
            <v/>
          </cell>
          <cell r="D877">
            <v>531</v>
          </cell>
          <cell r="E877">
            <v>1493</v>
          </cell>
          <cell r="F877">
            <v>1632.55</v>
          </cell>
        </row>
        <row r="878">
          <cell r="A878">
            <v>2130142</v>
          </cell>
          <cell r="B878" t="str">
            <v>     农村道路建设</v>
          </cell>
          <cell r="C878" t="str">
            <v/>
          </cell>
          <cell r="D878">
            <v>0</v>
          </cell>
          <cell r="E878">
            <v>120</v>
          </cell>
          <cell r="F878">
            <v>0</v>
          </cell>
        </row>
        <row r="879">
          <cell r="A879">
            <v>2130148</v>
          </cell>
          <cell r="B879" t="str">
            <v>     渔业发展</v>
          </cell>
          <cell r="C879" t="str">
            <v/>
          </cell>
          <cell r="D879">
            <v>0</v>
          </cell>
          <cell r="E879">
            <v>54</v>
          </cell>
          <cell r="F879">
            <v>57</v>
          </cell>
        </row>
        <row r="880">
          <cell r="A880">
            <v>2130152</v>
          </cell>
          <cell r="B880" t="str">
            <v>     对高校毕业生到基层任职补助</v>
          </cell>
          <cell r="C880" t="str">
            <v/>
          </cell>
          <cell r="D880">
            <v>0</v>
          </cell>
          <cell r="E880">
            <v>0</v>
          </cell>
          <cell r="F880">
            <v>0</v>
          </cell>
        </row>
        <row r="881">
          <cell r="A881">
            <v>2130153</v>
          </cell>
          <cell r="B881" t="str">
            <v>     农田建设</v>
          </cell>
          <cell r="C881" t="str">
            <v/>
          </cell>
          <cell r="D881">
            <v>0</v>
          </cell>
          <cell r="E881">
            <v>2740</v>
          </cell>
          <cell r="F881">
            <v>3000</v>
          </cell>
        </row>
        <row r="882">
          <cell r="A882">
            <v>2130199</v>
          </cell>
          <cell r="B882" t="str">
            <v>     其他农业农村支出</v>
          </cell>
          <cell r="C882" t="str">
            <v/>
          </cell>
          <cell r="D882">
            <v>10</v>
          </cell>
          <cell r="E882">
            <v>890</v>
          </cell>
          <cell r="F882">
            <v>1921.5</v>
          </cell>
        </row>
        <row r="883">
          <cell r="A883">
            <v>21302</v>
          </cell>
          <cell r="B883" t="str">
            <v>   林业和草原</v>
          </cell>
          <cell r="C883">
            <v>0</v>
          </cell>
          <cell r="D883">
            <v>4721</v>
          </cell>
          <cell r="E883">
            <v>6888</v>
          </cell>
          <cell r="F883">
            <v>5060.14</v>
          </cell>
        </row>
        <row r="884">
          <cell r="A884">
            <v>2130201</v>
          </cell>
          <cell r="B884" t="str">
            <v>     行政运行</v>
          </cell>
          <cell r="C884" t="str">
            <v/>
          </cell>
          <cell r="D884">
            <v>187</v>
          </cell>
          <cell r="E884">
            <v>224</v>
          </cell>
          <cell r="F884">
            <v>179.05</v>
          </cell>
        </row>
        <row r="885">
          <cell r="A885">
            <v>2130202</v>
          </cell>
          <cell r="B885" t="str">
            <v>     一般行政管理事务</v>
          </cell>
          <cell r="C885" t="str">
            <v/>
          </cell>
          <cell r="D885">
            <v>0</v>
          </cell>
          <cell r="E885">
            <v>0</v>
          </cell>
          <cell r="F885">
            <v>0</v>
          </cell>
        </row>
        <row r="886">
          <cell r="A886">
            <v>2130203</v>
          </cell>
          <cell r="B886" t="str">
            <v>     机关服务</v>
          </cell>
          <cell r="C886" t="str">
            <v/>
          </cell>
          <cell r="D886">
            <v>0</v>
          </cell>
          <cell r="E886">
            <v>0</v>
          </cell>
          <cell r="F886">
            <v>0</v>
          </cell>
        </row>
        <row r="887">
          <cell r="A887">
            <v>2130204</v>
          </cell>
          <cell r="B887" t="str">
            <v>     事业机构</v>
          </cell>
          <cell r="C887" t="str">
            <v/>
          </cell>
          <cell r="D887">
            <v>1671</v>
          </cell>
          <cell r="E887">
            <v>1779</v>
          </cell>
          <cell r="F887">
            <v>1441.09</v>
          </cell>
        </row>
        <row r="888">
          <cell r="A888">
            <v>2130205</v>
          </cell>
          <cell r="B888" t="str">
            <v>     森林资源培育</v>
          </cell>
          <cell r="C888" t="str">
            <v/>
          </cell>
          <cell r="D888">
            <v>58</v>
          </cell>
          <cell r="E888">
            <v>180</v>
          </cell>
          <cell r="F888">
            <v>310</v>
          </cell>
        </row>
        <row r="889">
          <cell r="A889">
            <v>2130206</v>
          </cell>
          <cell r="B889" t="str">
            <v>     技术推广与转化</v>
          </cell>
          <cell r="C889" t="str">
            <v/>
          </cell>
          <cell r="D889">
            <v>0</v>
          </cell>
          <cell r="E889">
            <v>0</v>
          </cell>
          <cell r="F889">
            <v>0</v>
          </cell>
        </row>
        <row r="890">
          <cell r="A890">
            <v>2130207</v>
          </cell>
          <cell r="B890" t="str">
            <v>     森林资源管理</v>
          </cell>
          <cell r="C890" t="str">
            <v/>
          </cell>
          <cell r="D890">
            <v>0</v>
          </cell>
          <cell r="E890">
            <v>0</v>
          </cell>
          <cell r="F890">
            <v>0</v>
          </cell>
        </row>
        <row r="891">
          <cell r="A891">
            <v>2130209</v>
          </cell>
          <cell r="B891" t="str">
            <v>     森林生态效益补偿</v>
          </cell>
          <cell r="C891" t="str">
            <v/>
          </cell>
          <cell r="D891">
            <v>2241</v>
          </cell>
          <cell r="E891">
            <v>3894</v>
          </cell>
          <cell r="F891">
            <v>2250</v>
          </cell>
        </row>
        <row r="892">
          <cell r="A892">
            <v>2130210</v>
          </cell>
          <cell r="B892" t="str">
            <v>     自然保护区等管理</v>
          </cell>
          <cell r="C892" t="str">
            <v/>
          </cell>
          <cell r="D892">
            <v>0</v>
          </cell>
          <cell r="E892">
            <v>0</v>
          </cell>
          <cell r="F892">
            <v>0</v>
          </cell>
        </row>
        <row r="893">
          <cell r="A893">
            <v>2130211</v>
          </cell>
          <cell r="B893" t="str">
            <v>     动植物保护</v>
          </cell>
          <cell r="C893" t="str">
            <v/>
          </cell>
          <cell r="D893">
            <v>0</v>
          </cell>
          <cell r="E893">
            <v>2</v>
          </cell>
          <cell r="F893">
            <v>0</v>
          </cell>
        </row>
        <row r="894">
          <cell r="A894">
            <v>2130212</v>
          </cell>
          <cell r="B894" t="str">
            <v>     湿地保护</v>
          </cell>
          <cell r="C894" t="str">
            <v/>
          </cell>
          <cell r="D894">
            <v>0</v>
          </cell>
          <cell r="E894">
            <v>0</v>
          </cell>
          <cell r="F894">
            <v>880</v>
          </cell>
        </row>
        <row r="895">
          <cell r="A895">
            <v>2130213</v>
          </cell>
          <cell r="B895" t="str">
            <v>     执法与监督</v>
          </cell>
          <cell r="C895" t="str">
            <v/>
          </cell>
          <cell r="D895">
            <v>0</v>
          </cell>
          <cell r="E895">
            <v>0</v>
          </cell>
          <cell r="F895">
            <v>0</v>
          </cell>
        </row>
        <row r="896">
          <cell r="A896">
            <v>2130217</v>
          </cell>
          <cell r="B896" t="str">
            <v>     防沙治沙</v>
          </cell>
          <cell r="C896" t="str">
            <v/>
          </cell>
          <cell r="D896">
            <v>0</v>
          </cell>
          <cell r="E896">
            <v>0</v>
          </cell>
          <cell r="F896">
            <v>0</v>
          </cell>
        </row>
        <row r="897">
          <cell r="A897">
            <v>2130220</v>
          </cell>
          <cell r="B897" t="str">
            <v>     对外合作与交流</v>
          </cell>
          <cell r="C897" t="str">
            <v/>
          </cell>
          <cell r="D897">
            <v>0</v>
          </cell>
          <cell r="E897">
            <v>0</v>
          </cell>
          <cell r="F897">
            <v>0</v>
          </cell>
        </row>
        <row r="898">
          <cell r="A898">
            <v>2130221</v>
          </cell>
          <cell r="B898" t="str">
            <v>     产业化管理</v>
          </cell>
          <cell r="C898" t="str">
            <v/>
          </cell>
          <cell r="D898">
            <v>0</v>
          </cell>
          <cell r="E898">
            <v>0</v>
          </cell>
          <cell r="F898">
            <v>0</v>
          </cell>
        </row>
        <row r="899">
          <cell r="A899">
            <v>2130223</v>
          </cell>
          <cell r="B899" t="str">
            <v>     信息管理</v>
          </cell>
          <cell r="C899" t="str">
            <v/>
          </cell>
          <cell r="D899">
            <v>0</v>
          </cell>
          <cell r="E899">
            <v>0</v>
          </cell>
          <cell r="F899">
            <v>0</v>
          </cell>
        </row>
        <row r="900">
          <cell r="A900">
            <v>2130226</v>
          </cell>
          <cell r="B900" t="str">
            <v>     林区公共支出</v>
          </cell>
          <cell r="C900" t="str">
            <v/>
          </cell>
          <cell r="D900">
            <v>0</v>
          </cell>
          <cell r="E900">
            <v>0</v>
          </cell>
          <cell r="F900">
            <v>0</v>
          </cell>
        </row>
        <row r="901">
          <cell r="A901">
            <v>2130227</v>
          </cell>
          <cell r="B901" t="str">
            <v>     贷款贴息</v>
          </cell>
          <cell r="C901" t="str">
            <v/>
          </cell>
          <cell r="D901">
            <v>0</v>
          </cell>
          <cell r="E901">
            <v>0</v>
          </cell>
          <cell r="F901">
            <v>0</v>
          </cell>
        </row>
        <row r="902">
          <cell r="A902">
            <v>2130232</v>
          </cell>
          <cell r="B902" t="str">
            <v>     成品油价格改革对林业的补贴</v>
          </cell>
          <cell r="C902" t="str">
            <v/>
          </cell>
          <cell r="D902">
            <v>0</v>
          </cell>
          <cell r="E902">
            <v>0</v>
          </cell>
          <cell r="F902">
            <v>0</v>
          </cell>
        </row>
        <row r="903">
          <cell r="A903">
            <v>2130234</v>
          </cell>
          <cell r="B903" t="str">
            <v>     林业草原防灾减灾</v>
          </cell>
          <cell r="C903" t="str">
            <v/>
          </cell>
          <cell r="D903">
            <v>260</v>
          </cell>
          <cell r="E903">
            <v>219</v>
          </cell>
          <cell r="F903">
            <v>0</v>
          </cell>
        </row>
        <row r="904">
          <cell r="A904">
            <v>2130235</v>
          </cell>
          <cell r="B904" t="str">
            <v>     国家公园</v>
          </cell>
          <cell r="C904" t="str">
            <v/>
          </cell>
          <cell r="D904">
            <v>0</v>
          </cell>
          <cell r="E904">
            <v>0</v>
          </cell>
          <cell r="F904">
            <v>0</v>
          </cell>
        </row>
        <row r="905">
          <cell r="A905">
            <v>2130236</v>
          </cell>
          <cell r="B905" t="str">
            <v>     草原管理</v>
          </cell>
          <cell r="C905" t="str">
            <v/>
          </cell>
          <cell r="D905">
            <v>0</v>
          </cell>
          <cell r="E905">
            <v>0</v>
          </cell>
          <cell r="F905">
            <v>0</v>
          </cell>
        </row>
        <row r="906">
          <cell r="A906">
            <v>2130237</v>
          </cell>
          <cell r="B906" t="str">
            <v>     行业业务管理</v>
          </cell>
          <cell r="C906" t="str">
            <v/>
          </cell>
          <cell r="D906">
            <v>0</v>
          </cell>
          <cell r="E906">
            <v>0</v>
          </cell>
          <cell r="F906">
            <v>0</v>
          </cell>
        </row>
        <row r="907">
          <cell r="A907">
            <v>2130299</v>
          </cell>
          <cell r="B907" t="str">
            <v>     其他林业和草原支出</v>
          </cell>
          <cell r="C907" t="str">
            <v/>
          </cell>
          <cell r="D907">
            <v>304</v>
          </cell>
          <cell r="E907">
            <v>590</v>
          </cell>
          <cell r="F907">
            <v>0</v>
          </cell>
        </row>
        <row r="908">
          <cell r="A908">
            <v>21303</v>
          </cell>
          <cell r="B908" t="str">
            <v>   水利</v>
          </cell>
          <cell r="C908">
            <v>0</v>
          </cell>
          <cell r="D908">
            <v>3844</v>
          </cell>
          <cell r="E908">
            <v>3445</v>
          </cell>
          <cell r="F908">
            <v>5604.14</v>
          </cell>
        </row>
        <row r="909">
          <cell r="A909">
            <v>2130301</v>
          </cell>
          <cell r="B909" t="str">
            <v>     行政运行</v>
          </cell>
          <cell r="C909" t="str">
            <v/>
          </cell>
          <cell r="D909">
            <v>261</v>
          </cell>
          <cell r="E909">
            <v>270</v>
          </cell>
          <cell r="F909">
            <v>214.1</v>
          </cell>
        </row>
        <row r="910">
          <cell r="A910">
            <v>2130302</v>
          </cell>
          <cell r="B910" t="str">
            <v>     一般行政管理事务</v>
          </cell>
          <cell r="C910" t="str">
            <v/>
          </cell>
          <cell r="D910">
            <v>0</v>
          </cell>
          <cell r="E910">
            <v>0</v>
          </cell>
          <cell r="F910">
            <v>0</v>
          </cell>
        </row>
        <row r="911">
          <cell r="A911">
            <v>2130303</v>
          </cell>
          <cell r="B911" t="str">
            <v>     机关服务</v>
          </cell>
          <cell r="C911" t="str">
            <v/>
          </cell>
          <cell r="D911">
            <v>0</v>
          </cell>
          <cell r="E911">
            <v>0</v>
          </cell>
          <cell r="F911">
            <v>0</v>
          </cell>
        </row>
        <row r="912">
          <cell r="A912">
            <v>2130304</v>
          </cell>
          <cell r="B912" t="str">
            <v>     水利行业业务管理</v>
          </cell>
          <cell r="C912" t="str">
            <v/>
          </cell>
          <cell r="D912">
            <v>0</v>
          </cell>
          <cell r="E912">
            <v>0</v>
          </cell>
          <cell r="F912">
            <v>0</v>
          </cell>
        </row>
        <row r="913">
          <cell r="A913">
            <v>2130305</v>
          </cell>
          <cell r="B913" t="str">
            <v>     水利工程建设</v>
          </cell>
          <cell r="C913" t="str">
            <v/>
          </cell>
          <cell r="D913">
            <v>0</v>
          </cell>
          <cell r="E913">
            <v>50</v>
          </cell>
          <cell r="F913">
            <v>3763</v>
          </cell>
        </row>
        <row r="914">
          <cell r="A914">
            <v>2130306</v>
          </cell>
          <cell r="B914" t="str">
            <v>     水利工程运行与维护</v>
          </cell>
          <cell r="C914" t="str">
            <v/>
          </cell>
          <cell r="D914">
            <v>0</v>
          </cell>
          <cell r="E914">
            <v>0</v>
          </cell>
          <cell r="F914">
            <v>0</v>
          </cell>
        </row>
        <row r="915">
          <cell r="A915">
            <v>2130307</v>
          </cell>
          <cell r="B915" t="str">
            <v>     长江黄河等流域管理</v>
          </cell>
          <cell r="C915" t="str">
            <v/>
          </cell>
          <cell r="D915">
            <v>0</v>
          </cell>
          <cell r="E915">
            <v>0</v>
          </cell>
          <cell r="F915">
            <v>0</v>
          </cell>
        </row>
        <row r="916">
          <cell r="A916">
            <v>2130308</v>
          </cell>
          <cell r="B916" t="str">
            <v>     水利前期工作</v>
          </cell>
          <cell r="C916" t="str">
            <v/>
          </cell>
          <cell r="D916">
            <v>0</v>
          </cell>
          <cell r="E916">
            <v>0</v>
          </cell>
          <cell r="F916">
            <v>0</v>
          </cell>
        </row>
        <row r="917">
          <cell r="A917">
            <v>2130309</v>
          </cell>
          <cell r="B917" t="str">
            <v>     水利执法监督</v>
          </cell>
          <cell r="C917" t="str">
            <v/>
          </cell>
          <cell r="D917">
            <v>0</v>
          </cell>
          <cell r="E917">
            <v>0</v>
          </cell>
          <cell r="F917">
            <v>0</v>
          </cell>
        </row>
        <row r="918">
          <cell r="A918">
            <v>2130310</v>
          </cell>
          <cell r="B918" t="str">
            <v>     水土保持</v>
          </cell>
          <cell r="C918" t="str">
            <v/>
          </cell>
          <cell r="D918">
            <v>0</v>
          </cell>
          <cell r="E918">
            <v>0</v>
          </cell>
          <cell r="F918">
            <v>0</v>
          </cell>
        </row>
        <row r="919">
          <cell r="A919">
            <v>2130311</v>
          </cell>
          <cell r="B919" t="str">
            <v>     水资源节约管理与保护</v>
          </cell>
          <cell r="C919" t="str">
            <v/>
          </cell>
          <cell r="D919">
            <v>0</v>
          </cell>
          <cell r="E919">
            <v>0</v>
          </cell>
          <cell r="F919">
            <v>0</v>
          </cell>
        </row>
        <row r="920">
          <cell r="A920">
            <v>2130312</v>
          </cell>
          <cell r="B920" t="str">
            <v>     水质监测</v>
          </cell>
          <cell r="C920" t="str">
            <v/>
          </cell>
          <cell r="D920">
            <v>0</v>
          </cell>
          <cell r="E920">
            <v>0</v>
          </cell>
          <cell r="F920">
            <v>0</v>
          </cell>
        </row>
        <row r="921">
          <cell r="A921">
            <v>2130313</v>
          </cell>
          <cell r="B921" t="str">
            <v>     水文测报</v>
          </cell>
          <cell r="C921" t="str">
            <v/>
          </cell>
          <cell r="D921">
            <v>0</v>
          </cell>
          <cell r="E921">
            <v>0</v>
          </cell>
          <cell r="F921">
            <v>0</v>
          </cell>
        </row>
        <row r="922">
          <cell r="A922">
            <v>2130314</v>
          </cell>
          <cell r="B922" t="str">
            <v>     防汛</v>
          </cell>
          <cell r="C922" t="str">
            <v/>
          </cell>
          <cell r="D922">
            <v>0</v>
          </cell>
          <cell r="E922">
            <v>22</v>
          </cell>
          <cell r="F922">
            <v>0</v>
          </cell>
        </row>
        <row r="923">
          <cell r="A923">
            <v>2130315</v>
          </cell>
          <cell r="B923" t="str">
            <v>     抗旱</v>
          </cell>
          <cell r="C923" t="str">
            <v/>
          </cell>
          <cell r="D923">
            <v>4</v>
          </cell>
          <cell r="E923">
            <v>48</v>
          </cell>
          <cell r="F923">
            <v>310</v>
          </cell>
        </row>
        <row r="924">
          <cell r="A924">
            <v>2130316</v>
          </cell>
          <cell r="B924" t="str">
            <v>     农村水利</v>
          </cell>
          <cell r="C924" t="str">
            <v/>
          </cell>
          <cell r="D924">
            <v>1504</v>
          </cell>
          <cell r="E924">
            <v>1282</v>
          </cell>
          <cell r="F924">
            <v>0</v>
          </cell>
        </row>
        <row r="925">
          <cell r="A925">
            <v>2130317</v>
          </cell>
          <cell r="B925" t="str">
            <v>     水利技术推广</v>
          </cell>
          <cell r="C925" t="str">
            <v/>
          </cell>
          <cell r="D925">
            <v>0</v>
          </cell>
          <cell r="E925">
            <v>0</v>
          </cell>
          <cell r="F925">
            <v>0</v>
          </cell>
        </row>
        <row r="926">
          <cell r="A926">
            <v>2130318</v>
          </cell>
          <cell r="B926" t="str">
            <v>     国际河流治理与管理</v>
          </cell>
          <cell r="C926" t="str">
            <v/>
          </cell>
          <cell r="D926">
            <v>0</v>
          </cell>
          <cell r="E926">
            <v>0</v>
          </cell>
          <cell r="F926">
            <v>0</v>
          </cell>
        </row>
        <row r="927">
          <cell r="A927">
            <v>2130319</v>
          </cell>
          <cell r="B927" t="str">
            <v>     江河湖库水系综合整治</v>
          </cell>
          <cell r="C927" t="str">
            <v/>
          </cell>
          <cell r="D927">
            <v>0</v>
          </cell>
          <cell r="E927">
            <v>97</v>
          </cell>
          <cell r="F927">
            <v>0</v>
          </cell>
        </row>
        <row r="928">
          <cell r="A928">
            <v>2130321</v>
          </cell>
          <cell r="B928" t="str">
            <v>     大中型水库移民后期扶持专项支出</v>
          </cell>
          <cell r="C928" t="str">
            <v/>
          </cell>
          <cell r="D928">
            <v>0</v>
          </cell>
          <cell r="E928">
            <v>0</v>
          </cell>
          <cell r="F928">
            <v>0</v>
          </cell>
        </row>
        <row r="929">
          <cell r="A929">
            <v>2130322</v>
          </cell>
          <cell r="B929" t="str">
            <v>     水利安全监督</v>
          </cell>
          <cell r="C929" t="str">
            <v/>
          </cell>
          <cell r="D929">
            <v>0</v>
          </cell>
          <cell r="E929">
            <v>0</v>
          </cell>
          <cell r="F929">
            <v>0</v>
          </cell>
        </row>
        <row r="930">
          <cell r="A930">
            <v>2130333</v>
          </cell>
          <cell r="B930" t="str">
            <v>     信息管理</v>
          </cell>
          <cell r="C930" t="str">
            <v/>
          </cell>
          <cell r="D930">
            <v>0</v>
          </cell>
          <cell r="E930">
            <v>0</v>
          </cell>
          <cell r="F930">
            <v>0</v>
          </cell>
        </row>
        <row r="931">
          <cell r="A931">
            <v>2130334</v>
          </cell>
          <cell r="B931" t="str">
            <v>     水利建设征地及移民支出</v>
          </cell>
          <cell r="C931" t="str">
            <v/>
          </cell>
          <cell r="D931">
            <v>415</v>
          </cell>
          <cell r="E931">
            <v>0</v>
          </cell>
          <cell r="F931">
            <v>0</v>
          </cell>
        </row>
        <row r="932">
          <cell r="A932">
            <v>2130335</v>
          </cell>
          <cell r="B932" t="str">
            <v>     农村人畜饮水</v>
          </cell>
          <cell r="C932" t="str">
            <v/>
          </cell>
          <cell r="D932">
            <v>0</v>
          </cell>
          <cell r="E932">
            <v>20</v>
          </cell>
          <cell r="F932">
            <v>0</v>
          </cell>
        </row>
        <row r="933">
          <cell r="A933">
            <v>2130336</v>
          </cell>
          <cell r="B933" t="str">
            <v>     南水北调工程建设</v>
          </cell>
          <cell r="C933" t="str">
            <v/>
          </cell>
          <cell r="D933">
            <v>0</v>
          </cell>
          <cell r="E933">
            <v>0</v>
          </cell>
          <cell r="F933">
            <v>0</v>
          </cell>
        </row>
        <row r="934">
          <cell r="A934">
            <v>2130337</v>
          </cell>
          <cell r="B934" t="str">
            <v>     南水北调工程管理</v>
          </cell>
          <cell r="C934" t="str">
            <v/>
          </cell>
          <cell r="D934">
            <v>0</v>
          </cell>
          <cell r="E934">
            <v>0</v>
          </cell>
          <cell r="F934">
            <v>0</v>
          </cell>
        </row>
        <row r="935">
          <cell r="A935">
            <v>2130399</v>
          </cell>
          <cell r="B935" t="str">
            <v>     其他水利支出</v>
          </cell>
          <cell r="C935" t="str">
            <v/>
          </cell>
          <cell r="D935">
            <v>1660</v>
          </cell>
          <cell r="E935">
            <v>1656</v>
          </cell>
          <cell r="F935">
            <v>1317.04</v>
          </cell>
        </row>
        <row r="936">
          <cell r="A936">
            <v>21305</v>
          </cell>
          <cell r="B936" t="str">
            <v>   巩固脱贫衔接乡村振兴</v>
          </cell>
          <cell r="C936">
            <v>0</v>
          </cell>
          <cell r="D936">
            <v>3986</v>
          </cell>
          <cell r="E936">
            <v>4499</v>
          </cell>
          <cell r="F936">
            <v>5270.87</v>
          </cell>
        </row>
        <row r="937">
          <cell r="A937">
            <v>2130501</v>
          </cell>
          <cell r="B937" t="str">
            <v>     行政运行</v>
          </cell>
          <cell r="C937" t="str">
            <v/>
          </cell>
          <cell r="D937">
            <v>205</v>
          </cell>
          <cell r="E937">
            <v>216</v>
          </cell>
          <cell r="F937">
            <v>198.87</v>
          </cell>
        </row>
        <row r="938">
          <cell r="A938">
            <v>2130502</v>
          </cell>
          <cell r="B938" t="str">
            <v>     一般行政管理事务</v>
          </cell>
          <cell r="C938" t="str">
            <v/>
          </cell>
          <cell r="D938">
            <v>0</v>
          </cell>
          <cell r="E938">
            <v>0</v>
          </cell>
          <cell r="F938">
            <v>0</v>
          </cell>
        </row>
        <row r="939">
          <cell r="A939">
            <v>2130503</v>
          </cell>
          <cell r="B939" t="str">
            <v>     机关服务</v>
          </cell>
          <cell r="C939" t="str">
            <v/>
          </cell>
          <cell r="D939">
            <v>0</v>
          </cell>
          <cell r="E939">
            <v>0</v>
          </cell>
          <cell r="F939">
            <v>0</v>
          </cell>
        </row>
        <row r="940">
          <cell r="A940">
            <v>2130504</v>
          </cell>
          <cell r="B940" t="str">
            <v>     农村基础设施建设</v>
          </cell>
          <cell r="C940" t="str">
            <v/>
          </cell>
          <cell r="D940">
            <v>0</v>
          </cell>
          <cell r="E940">
            <v>1523</v>
          </cell>
          <cell r="F940">
            <v>1150</v>
          </cell>
        </row>
        <row r="941">
          <cell r="A941">
            <v>2130505</v>
          </cell>
          <cell r="B941" t="str">
            <v>     生产发展</v>
          </cell>
          <cell r="C941" t="str">
            <v/>
          </cell>
          <cell r="D941">
            <v>0</v>
          </cell>
          <cell r="E941">
            <v>2313</v>
          </cell>
          <cell r="F941">
            <v>3500</v>
          </cell>
        </row>
        <row r="942">
          <cell r="A942">
            <v>2130506</v>
          </cell>
          <cell r="B942" t="str">
            <v>     社会发展</v>
          </cell>
          <cell r="C942" t="str">
            <v/>
          </cell>
          <cell r="D942">
            <v>0</v>
          </cell>
          <cell r="E942">
            <v>0</v>
          </cell>
          <cell r="F942">
            <v>0</v>
          </cell>
        </row>
        <row r="943">
          <cell r="A943">
            <v>2130507</v>
          </cell>
          <cell r="B943" t="str">
            <v>     贷款奖补和贴息</v>
          </cell>
          <cell r="C943" t="str">
            <v/>
          </cell>
          <cell r="D943">
            <v>0</v>
          </cell>
          <cell r="E943">
            <v>152</v>
          </cell>
          <cell r="F943">
            <v>350</v>
          </cell>
        </row>
        <row r="944">
          <cell r="A944">
            <v>2130508</v>
          </cell>
          <cell r="B944" t="str">
            <v>     “三西”农业建设专项补助</v>
          </cell>
          <cell r="C944" t="str">
            <v/>
          </cell>
          <cell r="D944">
            <v>0</v>
          </cell>
          <cell r="E944">
            <v>0</v>
          </cell>
          <cell r="F944">
            <v>0</v>
          </cell>
        </row>
        <row r="945">
          <cell r="A945">
            <v>2130550</v>
          </cell>
          <cell r="B945" t="str">
            <v>     事业运行</v>
          </cell>
          <cell r="C945" t="str">
            <v/>
          </cell>
          <cell r="D945">
            <v>0</v>
          </cell>
          <cell r="E945">
            <v>0</v>
          </cell>
          <cell r="F945">
            <v>0</v>
          </cell>
        </row>
        <row r="946">
          <cell r="A946">
            <v>2130599</v>
          </cell>
          <cell r="B946" t="str">
            <v>     其他巩固脱贫衔接乡村振兴支出</v>
          </cell>
          <cell r="C946" t="str">
            <v/>
          </cell>
          <cell r="D946">
            <v>3781</v>
          </cell>
          <cell r="E946">
            <v>295</v>
          </cell>
          <cell r="F946">
            <v>72</v>
          </cell>
        </row>
        <row r="947">
          <cell r="A947">
            <v>21307</v>
          </cell>
          <cell r="B947" t="str">
            <v>   农村综合改革</v>
          </cell>
          <cell r="C947">
            <v>0</v>
          </cell>
          <cell r="D947">
            <v>0</v>
          </cell>
          <cell r="E947">
            <v>730</v>
          </cell>
          <cell r="F947">
            <v>1300</v>
          </cell>
        </row>
        <row r="948">
          <cell r="A948">
            <v>2130701</v>
          </cell>
          <cell r="B948" t="str">
            <v>     对村级公益事业建设的补助</v>
          </cell>
          <cell r="C948" t="str">
            <v/>
          </cell>
          <cell r="D948">
            <v>0</v>
          </cell>
          <cell r="E948">
            <v>180</v>
          </cell>
          <cell r="F948">
            <v>300</v>
          </cell>
        </row>
        <row r="949">
          <cell r="A949">
            <v>2130704</v>
          </cell>
          <cell r="B949" t="str">
            <v>     国有农场办社会职能改革补助</v>
          </cell>
          <cell r="C949" t="str">
            <v/>
          </cell>
          <cell r="D949">
            <v>0</v>
          </cell>
          <cell r="E949">
            <v>0</v>
          </cell>
          <cell r="F949">
            <v>0</v>
          </cell>
        </row>
        <row r="950">
          <cell r="A950">
            <v>2130705</v>
          </cell>
          <cell r="B950" t="str">
            <v>     对村民委员会和村党支部的补助</v>
          </cell>
          <cell r="C950" t="str">
            <v/>
          </cell>
          <cell r="D950">
            <v>0</v>
          </cell>
          <cell r="E950">
            <v>0</v>
          </cell>
          <cell r="F950">
            <v>0</v>
          </cell>
        </row>
        <row r="951">
          <cell r="A951">
            <v>2130706</v>
          </cell>
          <cell r="B951" t="str">
            <v>     对村集体经济组织的补助</v>
          </cell>
          <cell r="C951" t="str">
            <v/>
          </cell>
          <cell r="D951">
            <v>0</v>
          </cell>
          <cell r="E951">
            <v>550</v>
          </cell>
          <cell r="F951">
            <v>1000</v>
          </cell>
        </row>
        <row r="952">
          <cell r="A952">
            <v>2130707</v>
          </cell>
          <cell r="B952" t="str">
            <v>     农村综合改革示范试点补助</v>
          </cell>
          <cell r="C952" t="str">
            <v/>
          </cell>
          <cell r="D952">
            <v>0</v>
          </cell>
          <cell r="E952">
            <v>0</v>
          </cell>
          <cell r="F952">
            <v>0</v>
          </cell>
        </row>
        <row r="953">
          <cell r="A953">
            <v>2130799</v>
          </cell>
          <cell r="B953" t="str">
            <v>     其他农村综合改革支出</v>
          </cell>
          <cell r="C953" t="str">
            <v/>
          </cell>
          <cell r="D953">
            <v>0</v>
          </cell>
          <cell r="E953">
            <v>0</v>
          </cell>
          <cell r="F953">
            <v>0</v>
          </cell>
        </row>
        <row r="954">
          <cell r="A954">
            <v>21308</v>
          </cell>
          <cell r="B954" t="str">
            <v>   普惠金融发展支出</v>
          </cell>
          <cell r="C954">
            <v>0</v>
          </cell>
          <cell r="D954">
            <v>1613</v>
          </cell>
          <cell r="E954">
            <v>866</v>
          </cell>
          <cell r="F954">
            <v>1864</v>
          </cell>
        </row>
        <row r="955">
          <cell r="A955">
            <v>2130801</v>
          </cell>
          <cell r="B955" t="str">
            <v>     支持农村金融机构</v>
          </cell>
          <cell r="C955" t="str">
            <v/>
          </cell>
          <cell r="D955">
            <v>505</v>
          </cell>
          <cell r="E955">
            <v>250</v>
          </cell>
          <cell r="F955">
            <v>0</v>
          </cell>
        </row>
        <row r="956">
          <cell r="A956">
            <v>2130802</v>
          </cell>
          <cell r="B956" t="str">
            <v>     涉农贷款增量奖励</v>
          </cell>
          <cell r="C956" t="str">
            <v/>
          </cell>
          <cell r="D956">
            <v>0</v>
          </cell>
          <cell r="E956">
            <v>0</v>
          </cell>
          <cell r="F956">
            <v>0</v>
          </cell>
        </row>
        <row r="957">
          <cell r="A957">
            <v>2130803</v>
          </cell>
          <cell r="B957" t="str">
            <v>     农业保险保费补贴</v>
          </cell>
          <cell r="C957" t="str">
            <v/>
          </cell>
          <cell r="D957">
            <v>454</v>
          </cell>
          <cell r="E957">
            <v>392</v>
          </cell>
          <cell r="F957">
            <v>967</v>
          </cell>
        </row>
        <row r="958">
          <cell r="A958">
            <v>2130804</v>
          </cell>
          <cell r="B958" t="str">
            <v>     创业担保贷款贴息及奖补</v>
          </cell>
          <cell r="C958" t="str">
            <v/>
          </cell>
          <cell r="D958">
            <v>654</v>
          </cell>
          <cell r="E958">
            <v>224</v>
          </cell>
          <cell r="F958">
            <v>897</v>
          </cell>
        </row>
        <row r="959">
          <cell r="A959">
            <v>2130805</v>
          </cell>
          <cell r="B959" t="str">
            <v>     补充创业担保贷款基金</v>
          </cell>
          <cell r="C959" t="str">
            <v/>
          </cell>
          <cell r="D959">
            <v>0</v>
          </cell>
          <cell r="E959">
            <v>0</v>
          </cell>
          <cell r="F959">
            <v>0</v>
          </cell>
        </row>
        <row r="960">
          <cell r="A960">
            <v>2130899</v>
          </cell>
          <cell r="B960" t="str">
            <v>     其他普惠金融发展支出</v>
          </cell>
          <cell r="C960" t="str">
            <v/>
          </cell>
          <cell r="D960">
            <v>0</v>
          </cell>
          <cell r="E960">
            <v>0</v>
          </cell>
          <cell r="F960">
            <v>0</v>
          </cell>
        </row>
        <row r="961">
          <cell r="A961">
            <v>21309</v>
          </cell>
          <cell r="B961" t="str">
            <v>   目标价格补贴</v>
          </cell>
          <cell r="C961">
            <v>0</v>
          </cell>
          <cell r="D961">
            <v>0</v>
          </cell>
          <cell r="E961">
            <v>0</v>
          </cell>
          <cell r="F961">
            <v>0</v>
          </cell>
        </row>
        <row r="962">
          <cell r="A962">
            <v>2130901</v>
          </cell>
          <cell r="B962" t="str">
            <v>     棉花目标价格补贴</v>
          </cell>
          <cell r="C962" t="str">
            <v/>
          </cell>
          <cell r="D962">
            <v>0</v>
          </cell>
          <cell r="E962">
            <v>0</v>
          </cell>
          <cell r="F962">
            <v>0</v>
          </cell>
        </row>
        <row r="963">
          <cell r="A963">
            <v>2130999</v>
          </cell>
          <cell r="B963" t="str">
            <v>     其他目标价格补贴</v>
          </cell>
          <cell r="C963" t="str">
            <v/>
          </cell>
          <cell r="D963">
            <v>0</v>
          </cell>
          <cell r="E963">
            <v>0</v>
          </cell>
          <cell r="F963">
            <v>0</v>
          </cell>
        </row>
        <row r="964">
          <cell r="A964">
            <v>21399</v>
          </cell>
          <cell r="B964" t="str">
            <v>   其他农林水支出</v>
          </cell>
          <cell r="C964">
            <v>0</v>
          </cell>
          <cell r="D964">
            <v>3</v>
          </cell>
          <cell r="E964">
            <v>15524</v>
          </cell>
          <cell r="F964">
            <v>7050</v>
          </cell>
        </row>
        <row r="965">
          <cell r="A965">
            <v>2139901</v>
          </cell>
          <cell r="B965" t="str">
            <v>     化解其他公益性乡村债务支出</v>
          </cell>
          <cell r="C965" t="str">
            <v/>
          </cell>
          <cell r="D965">
            <v>0</v>
          </cell>
          <cell r="E965">
            <v>0</v>
          </cell>
          <cell r="F965">
            <v>0</v>
          </cell>
        </row>
        <row r="966">
          <cell r="A966">
            <v>2139999</v>
          </cell>
          <cell r="B966" t="str">
            <v>     其他农林水支出</v>
          </cell>
          <cell r="C966" t="str">
            <v/>
          </cell>
          <cell r="D966">
            <v>3</v>
          </cell>
          <cell r="E966">
            <v>15524</v>
          </cell>
          <cell r="F966">
            <v>7050</v>
          </cell>
        </row>
        <row r="967">
          <cell r="A967">
            <v>214</v>
          </cell>
          <cell r="B967" t="str">
            <v>交通运输支出</v>
          </cell>
          <cell r="C967">
            <v>0</v>
          </cell>
          <cell r="D967">
            <v>1227</v>
          </cell>
          <cell r="E967">
            <v>5676</v>
          </cell>
          <cell r="F967">
            <v>5765.79</v>
          </cell>
        </row>
        <row r="968">
          <cell r="A968">
            <v>21401</v>
          </cell>
          <cell r="B968" t="str">
            <v>   公路水路运输</v>
          </cell>
          <cell r="C968">
            <v>0</v>
          </cell>
          <cell r="D968">
            <v>916</v>
          </cell>
          <cell r="E968">
            <v>5378</v>
          </cell>
          <cell r="F968">
            <v>5702.01</v>
          </cell>
        </row>
        <row r="969">
          <cell r="A969">
            <v>2140101</v>
          </cell>
          <cell r="B969" t="str">
            <v>     行政运行</v>
          </cell>
          <cell r="C969" t="str">
            <v/>
          </cell>
          <cell r="D969">
            <v>916</v>
          </cell>
          <cell r="E969">
            <v>885</v>
          </cell>
          <cell r="F969">
            <v>702.01</v>
          </cell>
        </row>
        <row r="970">
          <cell r="A970">
            <v>2140102</v>
          </cell>
          <cell r="B970" t="str">
            <v>     一般行政管理事务</v>
          </cell>
          <cell r="C970" t="str">
            <v/>
          </cell>
          <cell r="D970">
            <v>0</v>
          </cell>
          <cell r="E970">
            <v>0</v>
          </cell>
          <cell r="F970">
            <v>0</v>
          </cell>
        </row>
        <row r="971">
          <cell r="A971">
            <v>2140103</v>
          </cell>
          <cell r="B971" t="str">
            <v>     机关服务</v>
          </cell>
          <cell r="C971" t="str">
            <v/>
          </cell>
          <cell r="D971">
            <v>0</v>
          </cell>
          <cell r="E971">
            <v>0</v>
          </cell>
          <cell r="F971">
            <v>0</v>
          </cell>
        </row>
        <row r="972">
          <cell r="A972">
            <v>2140104</v>
          </cell>
          <cell r="B972" t="str">
            <v>     公路建设</v>
          </cell>
          <cell r="C972" t="str">
            <v/>
          </cell>
          <cell r="D972">
            <v>0</v>
          </cell>
          <cell r="E972">
            <v>2392</v>
          </cell>
          <cell r="F972">
            <v>3000</v>
          </cell>
        </row>
        <row r="973">
          <cell r="A973">
            <v>2140106</v>
          </cell>
          <cell r="B973" t="str">
            <v>     公路养护</v>
          </cell>
          <cell r="C973" t="str">
            <v/>
          </cell>
          <cell r="D973">
            <v>0</v>
          </cell>
          <cell r="E973">
            <v>2091</v>
          </cell>
          <cell r="F973">
            <v>2000</v>
          </cell>
        </row>
        <row r="974">
          <cell r="A974">
            <v>2140109</v>
          </cell>
          <cell r="B974" t="str">
            <v>     交通运输信息化建设</v>
          </cell>
          <cell r="C974" t="str">
            <v/>
          </cell>
          <cell r="D974">
            <v>0</v>
          </cell>
          <cell r="E974">
            <v>0</v>
          </cell>
          <cell r="F974">
            <v>0</v>
          </cell>
        </row>
        <row r="975">
          <cell r="A975">
            <v>2140110</v>
          </cell>
          <cell r="B975" t="str">
            <v>     公路和运输安全</v>
          </cell>
          <cell r="C975" t="str">
            <v/>
          </cell>
          <cell r="D975">
            <v>0</v>
          </cell>
          <cell r="E975">
            <v>0</v>
          </cell>
          <cell r="F975">
            <v>0</v>
          </cell>
        </row>
        <row r="976">
          <cell r="A976">
            <v>2140111</v>
          </cell>
          <cell r="B976" t="str">
            <v>     公路还贷专项</v>
          </cell>
          <cell r="C976" t="str">
            <v/>
          </cell>
          <cell r="D976">
            <v>0</v>
          </cell>
          <cell r="E976">
            <v>0</v>
          </cell>
          <cell r="F976">
            <v>0</v>
          </cell>
        </row>
        <row r="977">
          <cell r="A977">
            <v>2140112</v>
          </cell>
          <cell r="B977" t="str">
            <v>     公路运输管理</v>
          </cell>
          <cell r="C977" t="str">
            <v/>
          </cell>
          <cell r="D977">
            <v>0</v>
          </cell>
          <cell r="E977">
            <v>0</v>
          </cell>
          <cell r="F977">
            <v>0</v>
          </cell>
        </row>
        <row r="978">
          <cell r="A978">
            <v>2140114</v>
          </cell>
          <cell r="B978" t="str">
            <v>     公路和运输技术标准化建设</v>
          </cell>
          <cell r="C978" t="str">
            <v/>
          </cell>
          <cell r="D978">
            <v>0</v>
          </cell>
          <cell r="E978">
            <v>0</v>
          </cell>
          <cell r="F978">
            <v>0</v>
          </cell>
        </row>
        <row r="979">
          <cell r="A979">
            <v>2140122</v>
          </cell>
          <cell r="B979" t="str">
            <v>     港口设施</v>
          </cell>
          <cell r="C979" t="str">
            <v/>
          </cell>
          <cell r="D979">
            <v>0</v>
          </cell>
          <cell r="E979">
            <v>0</v>
          </cell>
          <cell r="F979">
            <v>0</v>
          </cell>
        </row>
        <row r="980">
          <cell r="A980">
            <v>2140123</v>
          </cell>
          <cell r="B980" t="str">
            <v>     航道维护</v>
          </cell>
          <cell r="C980" t="str">
            <v/>
          </cell>
          <cell r="D980">
            <v>0</v>
          </cell>
          <cell r="E980">
            <v>0</v>
          </cell>
          <cell r="F980">
            <v>0</v>
          </cell>
        </row>
        <row r="981">
          <cell r="A981">
            <v>2140127</v>
          </cell>
          <cell r="B981" t="str">
            <v>     船舶检验</v>
          </cell>
          <cell r="C981" t="str">
            <v/>
          </cell>
          <cell r="D981">
            <v>0</v>
          </cell>
          <cell r="E981">
            <v>0</v>
          </cell>
          <cell r="F981">
            <v>0</v>
          </cell>
        </row>
        <row r="982">
          <cell r="A982">
            <v>2140128</v>
          </cell>
          <cell r="B982" t="str">
            <v>     救助打捞</v>
          </cell>
          <cell r="C982" t="str">
            <v/>
          </cell>
          <cell r="D982">
            <v>0</v>
          </cell>
          <cell r="E982">
            <v>0</v>
          </cell>
          <cell r="F982">
            <v>0</v>
          </cell>
        </row>
        <row r="983">
          <cell r="A983">
            <v>2140129</v>
          </cell>
          <cell r="B983" t="str">
            <v>     内河运输</v>
          </cell>
          <cell r="C983" t="str">
            <v/>
          </cell>
          <cell r="D983">
            <v>0</v>
          </cell>
          <cell r="E983">
            <v>0</v>
          </cell>
          <cell r="F983">
            <v>0</v>
          </cell>
        </row>
        <row r="984">
          <cell r="A984">
            <v>2140130</v>
          </cell>
          <cell r="B984" t="str">
            <v>     远洋运输</v>
          </cell>
          <cell r="C984" t="str">
            <v/>
          </cell>
          <cell r="D984">
            <v>0</v>
          </cell>
          <cell r="E984">
            <v>0</v>
          </cell>
          <cell r="F984">
            <v>0</v>
          </cell>
        </row>
        <row r="985">
          <cell r="A985">
            <v>2140131</v>
          </cell>
          <cell r="B985" t="str">
            <v>     海事管理</v>
          </cell>
          <cell r="C985" t="str">
            <v/>
          </cell>
          <cell r="D985">
            <v>0</v>
          </cell>
          <cell r="E985">
            <v>0</v>
          </cell>
          <cell r="F985">
            <v>0</v>
          </cell>
        </row>
        <row r="986">
          <cell r="A986">
            <v>2140133</v>
          </cell>
          <cell r="B986" t="str">
            <v>     航标事业发展支出</v>
          </cell>
          <cell r="C986" t="str">
            <v/>
          </cell>
          <cell r="D986">
            <v>0</v>
          </cell>
          <cell r="E986">
            <v>0</v>
          </cell>
          <cell r="F986">
            <v>0</v>
          </cell>
        </row>
        <row r="987">
          <cell r="A987">
            <v>2140136</v>
          </cell>
          <cell r="B987" t="str">
            <v>     水路运输管理支出</v>
          </cell>
          <cell r="C987" t="str">
            <v/>
          </cell>
          <cell r="D987">
            <v>0</v>
          </cell>
          <cell r="E987">
            <v>0</v>
          </cell>
          <cell r="F987">
            <v>0</v>
          </cell>
        </row>
        <row r="988">
          <cell r="A988">
            <v>2140138</v>
          </cell>
          <cell r="B988" t="str">
            <v>     口岸建设</v>
          </cell>
          <cell r="C988" t="str">
            <v/>
          </cell>
          <cell r="D988">
            <v>0</v>
          </cell>
          <cell r="E988">
            <v>0</v>
          </cell>
          <cell r="F988">
            <v>0</v>
          </cell>
        </row>
        <row r="989">
          <cell r="A989">
            <v>2140139</v>
          </cell>
          <cell r="B989" t="str">
            <v>     取消政府还贷二级公路收费专项支出</v>
          </cell>
          <cell r="C989" t="str">
            <v/>
          </cell>
          <cell r="D989">
            <v>0</v>
          </cell>
          <cell r="E989">
            <v>0</v>
          </cell>
          <cell r="F989">
            <v>0</v>
          </cell>
        </row>
        <row r="990">
          <cell r="A990">
            <v>2140199</v>
          </cell>
          <cell r="B990" t="str">
            <v>     其他公路水路运输支出</v>
          </cell>
          <cell r="C990" t="str">
            <v/>
          </cell>
          <cell r="D990">
            <v>0</v>
          </cell>
          <cell r="E990">
            <v>10</v>
          </cell>
          <cell r="F990">
            <v>0</v>
          </cell>
        </row>
        <row r="991">
          <cell r="A991">
            <v>21402</v>
          </cell>
          <cell r="B991" t="str">
            <v>   铁路运输</v>
          </cell>
          <cell r="C991">
            <v>0</v>
          </cell>
          <cell r="D991">
            <v>0</v>
          </cell>
          <cell r="E991">
            <v>0</v>
          </cell>
          <cell r="F991">
            <v>0</v>
          </cell>
        </row>
        <row r="992">
          <cell r="A992">
            <v>2140201</v>
          </cell>
          <cell r="B992" t="str">
            <v>     行政运行</v>
          </cell>
          <cell r="C992" t="str">
            <v/>
          </cell>
          <cell r="D992">
            <v>0</v>
          </cell>
          <cell r="E992">
            <v>0</v>
          </cell>
          <cell r="F992">
            <v>0</v>
          </cell>
        </row>
        <row r="993">
          <cell r="A993">
            <v>2140202</v>
          </cell>
          <cell r="B993" t="str">
            <v>     一般行政管理事务</v>
          </cell>
          <cell r="C993" t="str">
            <v/>
          </cell>
          <cell r="D993">
            <v>0</v>
          </cell>
          <cell r="E993">
            <v>0</v>
          </cell>
          <cell r="F993">
            <v>0</v>
          </cell>
        </row>
        <row r="994">
          <cell r="A994">
            <v>2140203</v>
          </cell>
          <cell r="B994" t="str">
            <v>     机关服务</v>
          </cell>
          <cell r="C994" t="str">
            <v/>
          </cell>
          <cell r="D994">
            <v>0</v>
          </cell>
          <cell r="E994">
            <v>0</v>
          </cell>
          <cell r="F994">
            <v>0</v>
          </cell>
        </row>
        <row r="995">
          <cell r="A995">
            <v>2140204</v>
          </cell>
          <cell r="B995" t="str">
            <v>     铁路路网建设</v>
          </cell>
          <cell r="C995" t="str">
            <v/>
          </cell>
          <cell r="D995">
            <v>0</v>
          </cell>
          <cell r="E995">
            <v>0</v>
          </cell>
          <cell r="F995">
            <v>0</v>
          </cell>
        </row>
        <row r="996">
          <cell r="A996">
            <v>2140205</v>
          </cell>
          <cell r="B996" t="str">
            <v>     铁路还贷专项</v>
          </cell>
          <cell r="C996" t="str">
            <v/>
          </cell>
          <cell r="D996">
            <v>0</v>
          </cell>
          <cell r="E996">
            <v>0</v>
          </cell>
          <cell r="F996">
            <v>0</v>
          </cell>
        </row>
        <row r="997">
          <cell r="A997">
            <v>2140206</v>
          </cell>
          <cell r="B997" t="str">
            <v>     铁路安全</v>
          </cell>
          <cell r="C997" t="str">
            <v/>
          </cell>
          <cell r="D997">
            <v>0</v>
          </cell>
          <cell r="E997">
            <v>0</v>
          </cell>
          <cell r="F997">
            <v>0</v>
          </cell>
        </row>
        <row r="998">
          <cell r="A998">
            <v>2140207</v>
          </cell>
          <cell r="B998" t="str">
            <v>     铁路专项运输</v>
          </cell>
          <cell r="C998" t="str">
            <v/>
          </cell>
          <cell r="D998">
            <v>0</v>
          </cell>
          <cell r="E998">
            <v>0</v>
          </cell>
          <cell r="F998">
            <v>0</v>
          </cell>
        </row>
        <row r="999">
          <cell r="A999">
            <v>2140208</v>
          </cell>
          <cell r="B999" t="str">
            <v>     行业监管</v>
          </cell>
          <cell r="C999" t="str">
            <v/>
          </cell>
          <cell r="D999">
            <v>0</v>
          </cell>
          <cell r="E999">
            <v>0</v>
          </cell>
          <cell r="F999">
            <v>0</v>
          </cell>
        </row>
        <row r="1000">
          <cell r="A1000">
            <v>2140299</v>
          </cell>
          <cell r="B1000" t="str">
            <v>     其他铁路运输支出</v>
          </cell>
          <cell r="C1000" t="str">
            <v/>
          </cell>
          <cell r="D1000">
            <v>0</v>
          </cell>
          <cell r="E1000">
            <v>0</v>
          </cell>
          <cell r="F1000">
            <v>0</v>
          </cell>
        </row>
        <row r="1001">
          <cell r="A1001">
            <v>21403</v>
          </cell>
          <cell r="B1001" t="str">
            <v>   民用航空运输</v>
          </cell>
          <cell r="C1001">
            <v>0</v>
          </cell>
          <cell r="D1001">
            <v>0</v>
          </cell>
          <cell r="E1001">
            <v>0</v>
          </cell>
          <cell r="F1001">
            <v>0</v>
          </cell>
        </row>
        <row r="1002">
          <cell r="A1002">
            <v>2140301</v>
          </cell>
          <cell r="B1002" t="str">
            <v>     行政运行</v>
          </cell>
          <cell r="C1002" t="str">
            <v/>
          </cell>
          <cell r="D1002">
            <v>0</v>
          </cell>
          <cell r="E1002">
            <v>0</v>
          </cell>
          <cell r="F1002">
            <v>0</v>
          </cell>
        </row>
        <row r="1003">
          <cell r="A1003">
            <v>2140302</v>
          </cell>
          <cell r="B1003" t="str">
            <v>     一般行政管理事务</v>
          </cell>
          <cell r="C1003" t="str">
            <v/>
          </cell>
          <cell r="D1003">
            <v>0</v>
          </cell>
          <cell r="E1003">
            <v>0</v>
          </cell>
          <cell r="F1003">
            <v>0</v>
          </cell>
        </row>
        <row r="1004">
          <cell r="A1004">
            <v>2140303</v>
          </cell>
          <cell r="B1004" t="str">
            <v>     机关服务</v>
          </cell>
          <cell r="C1004" t="str">
            <v/>
          </cell>
          <cell r="D1004">
            <v>0</v>
          </cell>
          <cell r="E1004">
            <v>0</v>
          </cell>
          <cell r="F1004">
            <v>0</v>
          </cell>
        </row>
        <row r="1005">
          <cell r="A1005">
            <v>2140304</v>
          </cell>
          <cell r="B1005" t="str">
            <v>     机场建设</v>
          </cell>
          <cell r="C1005" t="str">
            <v/>
          </cell>
          <cell r="D1005">
            <v>0</v>
          </cell>
          <cell r="E1005">
            <v>0</v>
          </cell>
          <cell r="F1005">
            <v>0</v>
          </cell>
        </row>
        <row r="1006">
          <cell r="A1006">
            <v>2140305</v>
          </cell>
          <cell r="B1006" t="str">
            <v>     空管系统建设</v>
          </cell>
          <cell r="C1006" t="str">
            <v/>
          </cell>
          <cell r="D1006">
            <v>0</v>
          </cell>
          <cell r="E1006">
            <v>0</v>
          </cell>
          <cell r="F1006">
            <v>0</v>
          </cell>
        </row>
        <row r="1007">
          <cell r="A1007">
            <v>2140306</v>
          </cell>
          <cell r="B1007" t="str">
            <v>     民航还贷专项支出</v>
          </cell>
          <cell r="C1007" t="str">
            <v/>
          </cell>
          <cell r="D1007">
            <v>0</v>
          </cell>
          <cell r="E1007">
            <v>0</v>
          </cell>
          <cell r="F1007">
            <v>0</v>
          </cell>
        </row>
        <row r="1008">
          <cell r="A1008">
            <v>2140307</v>
          </cell>
          <cell r="B1008" t="str">
            <v>     民用航空安全</v>
          </cell>
          <cell r="C1008" t="str">
            <v/>
          </cell>
          <cell r="D1008">
            <v>0</v>
          </cell>
          <cell r="E1008">
            <v>0</v>
          </cell>
          <cell r="F1008">
            <v>0</v>
          </cell>
        </row>
        <row r="1009">
          <cell r="A1009">
            <v>2140308</v>
          </cell>
          <cell r="B1009" t="str">
            <v>     民航专项运输</v>
          </cell>
          <cell r="C1009" t="str">
            <v/>
          </cell>
          <cell r="D1009">
            <v>0</v>
          </cell>
          <cell r="E1009">
            <v>0</v>
          </cell>
          <cell r="F1009">
            <v>0</v>
          </cell>
        </row>
        <row r="1010">
          <cell r="A1010">
            <v>2140399</v>
          </cell>
          <cell r="B1010" t="str">
            <v>     其他民用航空运输支出</v>
          </cell>
          <cell r="C1010" t="str">
            <v/>
          </cell>
          <cell r="D1010">
            <v>0</v>
          </cell>
          <cell r="E1010">
            <v>0</v>
          </cell>
          <cell r="F1010">
            <v>0</v>
          </cell>
        </row>
        <row r="1011">
          <cell r="A1011">
            <v>21404</v>
          </cell>
          <cell r="B1011" t="str">
            <v>   成品油价格改革对交通运输的补贴</v>
          </cell>
          <cell r="C1011">
            <v>0</v>
          </cell>
          <cell r="D1011">
            <v>241</v>
          </cell>
          <cell r="E1011">
            <v>0</v>
          </cell>
          <cell r="F1011">
            <v>0</v>
          </cell>
        </row>
        <row r="1012">
          <cell r="A1012">
            <v>2140401</v>
          </cell>
          <cell r="B1012" t="str">
            <v>     对城市公交的补贴</v>
          </cell>
          <cell r="C1012" t="str">
            <v/>
          </cell>
          <cell r="D1012">
            <v>0</v>
          </cell>
          <cell r="E1012">
            <v>0</v>
          </cell>
          <cell r="F1012">
            <v>0</v>
          </cell>
        </row>
        <row r="1013">
          <cell r="A1013">
            <v>2140402</v>
          </cell>
          <cell r="B1013" t="str">
            <v>     对农村道路客运的补贴</v>
          </cell>
          <cell r="C1013" t="str">
            <v/>
          </cell>
          <cell r="D1013">
            <v>241</v>
          </cell>
          <cell r="E1013">
            <v>0</v>
          </cell>
          <cell r="F1013">
            <v>0</v>
          </cell>
        </row>
        <row r="1014">
          <cell r="A1014">
            <v>2140403</v>
          </cell>
          <cell r="B1014" t="str">
            <v>     对出租车的补贴</v>
          </cell>
          <cell r="C1014" t="str">
            <v/>
          </cell>
          <cell r="D1014">
            <v>0</v>
          </cell>
          <cell r="E1014">
            <v>0</v>
          </cell>
          <cell r="F1014">
            <v>0</v>
          </cell>
        </row>
        <row r="1015">
          <cell r="A1015">
            <v>2140499</v>
          </cell>
          <cell r="B1015" t="str">
            <v>     成品油价格改革补贴其他支出</v>
          </cell>
          <cell r="C1015" t="str">
            <v/>
          </cell>
          <cell r="D1015">
            <v>0</v>
          </cell>
          <cell r="E1015">
            <v>0</v>
          </cell>
          <cell r="F1015">
            <v>0</v>
          </cell>
        </row>
        <row r="1016">
          <cell r="A1016">
            <v>21405</v>
          </cell>
          <cell r="B1016" t="str">
            <v>   邮政业支出</v>
          </cell>
          <cell r="C1016">
            <v>0</v>
          </cell>
          <cell r="D1016">
            <v>0</v>
          </cell>
          <cell r="E1016">
            <v>0</v>
          </cell>
          <cell r="F1016">
            <v>0</v>
          </cell>
        </row>
        <row r="1017">
          <cell r="A1017">
            <v>2140501</v>
          </cell>
          <cell r="B1017" t="str">
            <v>     行政运行</v>
          </cell>
          <cell r="C1017" t="str">
            <v/>
          </cell>
          <cell r="D1017">
            <v>0</v>
          </cell>
          <cell r="E1017">
            <v>0</v>
          </cell>
          <cell r="F1017">
            <v>0</v>
          </cell>
        </row>
        <row r="1018">
          <cell r="A1018">
            <v>2140502</v>
          </cell>
          <cell r="B1018" t="str">
            <v>     一般行政管理事务</v>
          </cell>
          <cell r="C1018" t="str">
            <v/>
          </cell>
          <cell r="D1018">
            <v>0</v>
          </cell>
          <cell r="E1018">
            <v>0</v>
          </cell>
          <cell r="F1018">
            <v>0</v>
          </cell>
        </row>
        <row r="1019">
          <cell r="A1019">
            <v>2140503</v>
          </cell>
          <cell r="B1019" t="str">
            <v>     机关服务</v>
          </cell>
          <cell r="C1019" t="str">
            <v/>
          </cell>
          <cell r="D1019">
            <v>0</v>
          </cell>
          <cell r="E1019">
            <v>0</v>
          </cell>
          <cell r="F1019">
            <v>0</v>
          </cell>
        </row>
        <row r="1020">
          <cell r="A1020">
            <v>2140504</v>
          </cell>
          <cell r="B1020" t="str">
            <v>     行业监管</v>
          </cell>
          <cell r="C1020" t="str">
            <v/>
          </cell>
          <cell r="D1020">
            <v>0</v>
          </cell>
          <cell r="E1020">
            <v>0</v>
          </cell>
          <cell r="F1020">
            <v>0</v>
          </cell>
        </row>
        <row r="1021">
          <cell r="A1021">
            <v>2140505</v>
          </cell>
          <cell r="B1021" t="str">
            <v>     邮政普遍服务与特殊服务</v>
          </cell>
          <cell r="C1021" t="str">
            <v/>
          </cell>
          <cell r="D1021">
            <v>0</v>
          </cell>
          <cell r="E1021">
            <v>0</v>
          </cell>
          <cell r="F1021">
            <v>0</v>
          </cell>
        </row>
        <row r="1022">
          <cell r="A1022">
            <v>2140599</v>
          </cell>
          <cell r="B1022" t="str">
            <v>     其他邮政业支出</v>
          </cell>
          <cell r="C1022" t="str">
            <v/>
          </cell>
          <cell r="D1022">
            <v>0</v>
          </cell>
          <cell r="E1022">
            <v>0</v>
          </cell>
          <cell r="F1022">
            <v>0</v>
          </cell>
        </row>
        <row r="1023">
          <cell r="A1023">
            <v>21406</v>
          </cell>
          <cell r="B1023" t="str">
            <v>   车辆购置税支出</v>
          </cell>
          <cell r="C1023">
            <v>0</v>
          </cell>
          <cell r="D1023">
            <v>0</v>
          </cell>
          <cell r="E1023">
            <v>0</v>
          </cell>
          <cell r="F1023">
            <v>0</v>
          </cell>
        </row>
        <row r="1024">
          <cell r="A1024">
            <v>2140601</v>
          </cell>
          <cell r="B1024" t="str">
            <v>     车辆购置税用于公路等基础设施建设支出</v>
          </cell>
          <cell r="C1024" t="str">
            <v/>
          </cell>
          <cell r="D1024">
            <v>0</v>
          </cell>
          <cell r="E1024">
            <v>0</v>
          </cell>
          <cell r="F1024">
            <v>0</v>
          </cell>
        </row>
        <row r="1025">
          <cell r="A1025">
            <v>2140602</v>
          </cell>
          <cell r="B1025" t="str">
            <v>     车辆购置税用于农村公路建设支出</v>
          </cell>
          <cell r="C1025" t="str">
            <v/>
          </cell>
          <cell r="D1025">
            <v>0</v>
          </cell>
          <cell r="E1025">
            <v>0</v>
          </cell>
          <cell r="F1025">
            <v>0</v>
          </cell>
        </row>
        <row r="1026">
          <cell r="A1026">
            <v>2140603</v>
          </cell>
          <cell r="B1026" t="str">
            <v>     车辆购置税用于老旧汽车报废更新补贴</v>
          </cell>
          <cell r="C1026" t="str">
            <v/>
          </cell>
          <cell r="D1026">
            <v>0</v>
          </cell>
          <cell r="E1026">
            <v>0</v>
          </cell>
          <cell r="F1026">
            <v>0</v>
          </cell>
        </row>
        <row r="1027">
          <cell r="A1027">
            <v>2140699</v>
          </cell>
          <cell r="B1027" t="str">
            <v>     车辆购置税其他支出</v>
          </cell>
          <cell r="C1027" t="str">
            <v/>
          </cell>
          <cell r="D1027">
            <v>0</v>
          </cell>
          <cell r="E1027">
            <v>0</v>
          </cell>
          <cell r="F1027">
            <v>0</v>
          </cell>
        </row>
        <row r="1028">
          <cell r="A1028">
            <v>21499</v>
          </cell>
          <cell r="B1028" t="str">
            <v>   其他交通运输支出</v>
          </cell>
          <cell r="C1028">
            <v>0</v>
          </cell>
          <cell r="D1028">
            <v>70</v>
          </cell>
          <cell r="E1028">
            <v>298</v>
          </cell>
          <cell r="F1028">
            <v>63.78</v>
          </cell>
        </row>
        <row r="1029">
          <cell r="A1029">
            <v>2149901</v>
          </cell>
          <cell r="B1029" t="str">
            <v>     公共交通运营补助</v>
          </cell>
          <cell r="C1029" t="str">
            <v/>
          </cell>
          <cell r="D1029">
            <v>0</v>
          </cell>
          <cell r="E1029">
            <v>0</v>
          </cell>
          <cell r="F1029">
            <v>0</v>
          </cell>
        </row>
        <row r="1030">
          <cell r="A1030">
            <v>2149999</v>
          </cell>
          <cell r="B1030" t="str">
            <v>     其他交通运输支出</v>
          </cell>
          <cell r="C1030" t="str">
            <v/>
          </cell>
          <cell r="D1030">
            <v>70</v>
          </cell>
          <cell r="E1030">
            <v>298</v>
          </cell>
          <cell r="F1030">
            <v>63.78</v>
          </cell>
        </row>
        <row r="1031">
          <cell r="A1031">
            <v>215</v>
          </cell>
          <cell r="B1031" t="str">
            <v>资源勘探工业信息等支出</v>
          </cell>
          <cell r="C1031">
            <v>1100</v>
          </cell>
          <cell r="D1031">
            <v>1401</v>
          </cell>
          <cell r="E1031">
            <v>5638</v>
          </cell>
          <cell r="F1031">
            <v>2963.71</v>
          </cell>
        </row>
        <row r="1032">
          <cell r="A1032">
            <v>21501</v>
          </cell>
          <cell r="B1032" t="str">
            <v>   资源勘探开发</v>
          </cell>
          <cell r="C1032">
            <v>0</v>
          </cell>
          <cell r="D1032">
            <v>0</v>
          </cell>
          <cell r="E1032">
            <v>0</v>
          </cell>
          <cell r="F1032">
            <v>0</v>
          </cell>
        </row>
        <row r="1033">
          <cell r="A1033">
            <v>2150101</v>
          </cell>
          <cell r="B1033" t="str">
            <v>     行政运行</v>
          </cell>
          <cell r="C1033" t="str">
            <v/>
          </cell>
          <cell r="D1033">
            <v>0</v>
          </cell>
          <cell r="E1033">
            <v>0</v>
          </cell>
          <cell r="F1033">
            <v>0</v>
          </cell>
        </row>
        <row r="1034">
          <cell r="A1034">
            <v>2150102</v>
          </cell>
          <cell r="B1034" t="str">
            <v>     一般行政管理事务</v>
          </cell>
          <cell r="C1034" t="str">
            <v/>
          </cell>
          <cell r="D1034">
            <v>0</v>
          </cell>
          <cell r="E1034">
            <v>0</v>
          </cell>
          <cell r="F1034">
            <v>0</v>
          </cell>
        </row>
        <row r="1035">
          <cell r="A1035">
            <v>2150103</v>
          </cell>
          <cell r="B1035" t="str">
            <v>     机关服务</v>
          </cell>
          <cell r="C1035" t="str">
            <v/>
          </cell>
          <cell r="D1035">
            <v>0</v>
          </cell>
          <cell r="E1035">
            <v>0</v>
          </cell>
          <cell r="F1035">
            <v>0</v>
          </cell>
        </row>
        <row r="1036">
          <cell r="A1036">
            <v>2150104</v>
          </cell>
          <cell r="B1036" t="str">
            <v>     煤炭勘探开采和洗选</v>
          </cell>
          <cell r="C1036" t="str">
            <v/>
          </cell>
          <cell r="D1036">
            <v>0</v>
          </cell>
          <cell r="E1036">
            <v>0</v>
          </cell>
          <cell r="F1036">
            <v>0</v>
          </cell>
        </row>
        <row r="1037">
          <cell r="A1037">
            <v>2150105</v>
          </cell>
          <cell r="B1037" t="str">
            <v>     石油和天然气勘探开采</v>
          </cell>
          <cell r="C1037" t="str">
            <v/>
          </cell>
          <cell r="D1037">
            <v>0</v>
          </cell>
          <cell r="E1037">
            <v>0</v>
          </cell>
          <cell r="F1037">
            <v>0</v>
          </cell>
        </row>
        <row r="1038">
          <cell r="A1038">
            <v>2150106</v>
          </cell>
          <cell r="B1038" t="str">
            <v>     黑色金属矿勘探和采选</v>
          </cell>
          <cell r="C1038" t="str">
            <v/>
          </cell>
          <cell r="D1038">
            <v>0</v>
          </cell>
          <cell r="E1038">
            <v>0</v>
          </cell>
          <cell r="F1038">
            <v>0</v>
          </cell>
        </row>
        <row r="1039">
          <cell r="A1039">
            <v>2150107</v>
          </cell>
          <cell r="B1039" t="str">
            <v>     有色金属矿勘探和采选</v>
          </cell>
          <cell r="C1039" t="str">
            <v/>
          </cell>
          <cell r="D1039">
            <v>0</v>
          </cell>
          <cell r="E1039">
            <v>0</v>
          </cell>
          <cell r="F1039">
            <v>0</v>
          </cell>
        </row>
        <row r="1040">
          <cell r="A1040">
            <v>2150108</v>
          </cell>
          <cell r="B1040" t="str">
            <v>     非金属矿勘探和采选</v>
          </cell>
          <cell r="C1040" t="str">
            <v/>
          </cell>
          <cell r="D1040">
            <v>0</v>
          </cell>
          <cell r="E1040">
            <v>0</v>
          </cell>
          <cell r="F1040">
            <v>0</v>
          </cell>
        </row>
        <row r="1041">
          <cell r="A1041">
            <v>2150199</v>
          </cell>
          <cell r="B1041" t="str">
            <v>     其他资源勘探业支出</v>
          </cell>
          <cell r="C1041" t="str">
            <v/>
          </cell>
          <cell r="D1041">
            <v>0</v>
          </cell>
          <cell r="E1041">
            <v>0</v>
          </cell>
          <cell r="F1041">
            <v>0</v>
          </cell>
        </row>
        <row r="1042">
          <cell r="A1042">
            <v>21502</v>
          </cell>
          <cell r="B1042" t="str">
            <v>   制造业</v>
          </cell>
          <cell r="C1042">
            <v>0</v>
          </cell>
          <cell r="D1042">
            <v>0</v>
          </cell>
          <cell r="E1042">
            <v>20</v>
          </cell>
          <cell r="F1042">
            <v>1000</v>
          </cell>
        </row>
        <row r="1043">
          <cell r="A1043">
            <v>2150201</v>
          </cell>
          <cell r="B1043" t="str">
            <v>     行政运行</v>
          </cell>
          <cell r="C1043" t="str">
            <v/>
          </cell>
          <cell r="D1043">
            <v>0</v>
          </cell>
          <cell r="E1043">
            <v>0</v>
          </cell>
          <cell r="F1043">
            <v>0</v>
          </cell>
        </row>
        <row r="1044">
          <cell r="A1044">
            <v>2150202</v>
          </cell>
          <cell r="B1044" t="str">
            <v>     一般行政管理事务</v>
          </cell>
          <cell r="C1044" t="str">
            <v/>
          </cell>
          <cell r="D1044">
            <v>0</v>
          </cell>
          <cell r="E1044">
            <v>0</v>
          </cell>
          <cell r="F1044">
            <v>0</v>
          </cell>
        </row>
        <row r="1045">
          <cell r="A1045">
            <v>2150203</v>
          </cell>
          <cell r="B1045" t="str">
            <v>     机关服务</v>
          </cell>
          <cell r="C1045" t="str">
            <v/>
          </cell>
          <cell r="D1045">
            <v>0</v>
          </cell>
          <cell r="E1045">
            <v>0</v>
          </cell>
          <cell r="F1045">
            <v>0</v>
          </cell>
        </row>
        <row r="1046">
          <cell r="A1046">
            <v>2150204</v>
          </cell>
          <cell r="B1046" t="str">
            <v>     纺织业</v>
          </cell>
          <cell r="C1046" t="str">
            <v/>
          </cell>
          <cell r="D1046">
            <v>0</v>
          </cell>
          <cell r="E1046">
            <v>0</v>
          </cell>
          <cell r="F1046">
            <v>0</v>
          </cell>
        </row>
        <row r="1047">
          <cell r="A1047">
            <v>2150205</v>
          </cell>
          <cell r="B1047" t="str">
            <v>     医药制造业</v>
          </cell>
          <cell r="C1047" t="str">
            <v/>
          </cell>
          <cell r="D1047">
            <v>0</v>
          </cell>
          <cell r="E1047">
            <v>20</v>
          </cell>
          <cell r="F1047">
            <v>0</v>
          </cell>
        </row>
        <row r="1048">
          <cell r="A1048">
            <v>2150206</v>
          </cell>
          <cell r="B1048" t="str">
            <v>     非金属矿物制品业</v>
          </cell>
          <cell r="C1048" t="str">
            <v/>
          </cell>
          <cell r="D1048">
            <v>0</v>
          </cell>
          <cell r="E1048">
            <v>0</v>
          </cell>
          <cell r="F1048">
            <v>1000</v>
          </cell>
        </row>
        <row r="1049">
          <cell r="A1049">
            <v>2150207</v>
          </cell>
          <cell r="B1049" t="str">
            <v>     通信设备、计算机及其他电子设备制造业</v>
          </cell>
          <cell r="C1049" t="str">
            <v/>
          </cell>
          <cell r="D1049">
            <v>0</v>
          </cell>
          <cell r="E1049">
            <v>0</v>
          </cell>
          <cell r="F1049">
            <v>0</v>
          </cell>
        </row>
        <row r="1050">
          <cell r="A1050">
            <v>2150208</v>
          </cell>
          <cell r="B1050" t="str">
            <v>     交通运输设备制造业</v>
          </cell>
          <cell r="C1050" t="str">
            <v/>
          </cell>
          <cell r="D1050">
            <v>0</v>
          </cell>
          <cell r="E1050">
            <v>0</v>
          </cell>
          <cell r="F1050">
            <v>0</v>
          </cell>
        </row>
        <row r="1051">
          <cell r="A1051">
            <v>2150209</v>
          </cell>
          <cell r="B1051" t="str">
            <v>     电气机械及器材制造业</v>
          </cell>
          <cell r="C1051" t="str">
            <v/>
          </cell>
          <cell r="D1051">
            <v>0</v>
          </cell>
          <cell r="E1051">
            <v>0</v>
          </cell>
          <cell r="F1051">
            <v>0</v>
          </cell>
        </row>
        <row r="1052">
          <cell r="A1052">
            <v>2150210</v>
          </cell>
          <cell r="B1052" t="str">
            <v>     工艺品及其他制造业</v>
          </cell>
          <cell r="C1052" t="str">
            <v/>
          </cell>
          <cell r="D1052">
            <v>0</v>
          </cell>
          <cell r="E1052">
            <v>0</v>
          </cell>
          <cell r="F1052">
            <v>0</v>
          </cell>
        </row>
        <row r="1053">
          <cell r="A1053">
            <v>2150212</v>
          </cell>
          <cell r="B1053" t="str">
            <v>     石油加工、炼焦及核燃料加工业</v>
          </cell>
          <cell r="C1053" t="str">
            <v/>
          </cell>
          <cell r="D1053">
            <v>0</v>
          </cell>
          <cell r="E1053">
            <v>0</v>
          </cell>
          <cell r="F1053">
            <v>0</v>
          </cell>
        </row>
        <row r="1054">
          <cell r="A1054">
            <v>2150213</v>
          </cell>
          <cell r="B1054" t="str">
            <v>     化学原料及化学制品制造业</v>
          </cell>
          <cell r="C1054" t="str">
            <v/>
          </cell>
          <cell r="D1054">
            <v>0</v>
          </cell>
          <cell r="E1054">
            <v>0</v>
          </cell>
          <cell r="F1054">
            <v>0</v>
          </cell>
        </row>
        <row r="1055">
          <cell r="A1055">
            <v>2150214</v>
          </cell>
          <cell r="B1055" t="str">
            <v>     黑色金属冶炼及压延加工业</v>
          </cell>
          <cell r="C1055" t="str">
            <v/>
          </cell>
          <cell r="D1055">
            <v>0</v>
          </cell>
          <cell r="E1055">
            <v>0</v>
          </cell>
          <cell r="F1055">
            <v>0</v>
          </cell>
        </row>
        <row r="1056">
          <cell r="A1056">
            <v>2150215</v>
          </cell>
          <cell r="B1056" t="str">
            <v>     有色金属冶炼及压延加工业</v>
          </cell>
          <cell r="C1056" t="str">
            <v/>
          </cell>
          <cell r="D1056">
            <v>0</v>
          </cell>
          <cell r="E1056">
            <v>0</v>
          </cell>
          <cell r="F1056">
            <v>0</v>
          </cell>
        </row>
        <row r="1057">
          <cell r="A1057">
            <v>2150299</v>
          </cell>
          <cell r="B1057" t="str">
            <v>     其他制造业支出</v>
          </cell>
          <cell r="C1057" t="str">
            <v/>
          </cell>
          <cell r="D1057">
            <v>0</v>
          </cell>
          <cell r="E1057">
            <v>0</v>
          </cell>
          <cell r="F1057">
            <v>0</v>
          </cell>
        </row>
        <row r="1058">
          <cell r="A1058">
            <v>21503</v>
          </cell>
          <cell r="B1058" t="str">
            <v>   建筑业</v>
          </cell>
          <cell r="C1058">
            <v>0</v>
          </cell>
          <cell r="D1058">
            <v>0</v>
          </cell>
          <cell r="E1058">
            <v>0</v>
          </cell>
          <cell r="F1058">
            <v>0</v>
          </cell>
        </row>
        <row r="1059">
          <cell r="A1059">
            <v>2150301</v>
          </cell>
          <cell r="B1059" t="str">
            <v>     行政运行</v>
          </cell>
          <cell r="C1059" t="str">
            <v/>
          </cell>
          <cell r="D1059">
            <v>0</v>
          </cell>
          <cell r="E1059">
            <v>0</v>
          </cell>
          <cell r="F1059">
            <v>0</v>
          </cell>
        </row>
        <row r="1060">
          <cell r="A1060">
            <v>2150302</v>
          </cell>
          <cell r="B1060" t="str">
            <v>     一般行政管理事务</v>
          </cell>
          <cell r="C1060" t="str">
            <v/>
          </cell>
          <cell r="D1060">
            <v>0</v>
          </cell>
          <cell r="E1060">
            <v>0</v>
          </cell>
          <cell r="F1060">
            <v>0</v>
          </cell>
        </row>
        <row r="1061">
          <cell r="A1061">
            <v>2150303</v>
          </cell>
          <cell r="B1061" t="str">
            <v>     机关服务</v>
          </cell>
          <cell r="C1061" t="str">
            <v/>
          </cell>
          <cell r="D1061">
            <v>0</v>
          </cell>
          <cell r="E1061">
            <v>0</v>
          </cell>
          <cell r="F1061">
            <v>0</v>
          </cell>
        </row>
        <row r="1062">
          <cell r="A1062">
            <v>2150399</v>
          </cell>
          <cell r="B1062" t="str">
            <v>     其他建筑业支出</v>
          </cell>
          <cell r="C1062" t="str">
            <v/>
          </cell>
          <cell r="D1062">
            <v>0</v>
          </cell>
          <cell r="E1062">
            <v>0</v>
          </cell>
          <cell r="F1062">
            <v>0</v>
          </cell>
        </row>
        <row r="1063">
          <cell r="A1063">
            <v>21505</v>
          </cell>
          <cell r="B1063" t="str">
            <v>   工业和信息产业监管</v>
          </cell>
          <cell r="C1063">
            <v>1100</v>
          </cell>
          <cell r="D1063">
            <v>332</v>
          </cell>
          <cell r="E1063">
            <v>4216</v>
          </cell>
          <cell r="F1063">
            <v>746.34</v>
          </cell>
        </row>
        <row r="1064">
          <cell r="A1064">
            <v>2150501</v>
          </cell>
          <cell r="B1064" t="str">
            <v>     行政运行</v>
          </cell>
          <cell r="C1064" t="str">
            <v/>
          </cell>
          <cell r="D1064">
            <v>332</v>
          </cell>
          <cell r="E1064">
            <v>343</v>
          </cell>
          <cell r="F1064">
            <v>246.34</v>
          </cell>
        </row>
        <row r="1065">
          <cell r="A1065">
            <v>2150502</v>
          </cell>
          <cell r="B1065" t="str">
            <v>     一般行政管理事务</v>
          </cell>
          <cell r="C1065" t="str">
            <v/>
          </cell>
          <cell r="D1065">
            <v>0</v>
          </cell>
          <cell r="E1065">
            <v>0</v>
          </cell>
          <cell r="F1065">
            <v>0</v>
          </cell>
        </row>
        <row r="1066">
          <cell r="A1066">
            <v>2150503</v>
          </cell>
          <cell r="B1066" t="str">
            <v>     机关服务</v>
          </cell>
          <cell r="C1066" t="str">
            <v/>
          </cell>
          <cell r="D1066">
            <v>0</v>
          </cell>
          <cell r="E1066">
            <v>0</v>
          </cell>
          <cell r="F1066">
            <v>0</v>
          </cell>
        </row>
        <row r="1067">
          <cell r="A1067">
            <v>2150505</v>
          </cell>
          <cell r="B1067" t="str">
            <v>     战备应急</v>
          </cell>
          <cell r="C1067" t="str">
            <v/>
          </cell>
          <cell r="D1067">
            <v>0</v>
          </cell>
          <cell r="E1067">
            <v>0</v>
          </cell>
          <cell r="F1067">
            <v>0</v>
          </cell>
        </row>
        <row r="1068">
          <cell r="A1068">
            <v>2150507</v>
          </cell>
          <cell r="B1068" t="str">
            <v>     专用通信</v>
          </cell>
          <cell r="C1068" t="str">
            <v/>
          </cell>
          <cell r="D1068">
            <v>0</v>
          </cell>
          <cell r="E1068">
            <v>0</v>
          </cell>
          <cell r="F1068">
            <v>0</v>
          </cell>
        </row>
        <row r="1069">
          <cell r="A1069">
            <v>2150508</v>
          </cell>
          <cell r="B1069" t="str">
            <v>     无线电及信息通信监管</v>
          </cell>
          <cell r="C1069" t="str">
            <v/>
          </cell>
          <cell r="D1069">
            <v>0</v>
          </cell>
          <cell r="E1069">
            <v>0</v>
          </cell>
          <cell r="F1069">
            <v>0</v>
          </cell>
        </row>
        <row r="1070">
          <cell r="A1070">
            <v>2150516</v>
          </cell>
          <cell r="B1070" t="str">
            <v>     工程建设及运行维护</v>
          </cell>
          <cell r="C1070">
            <v>0</v>
          </cell>
          <cell r="D1070">
            <v>0</v>
          </cell>
          <cell r="E1070">
            <v>0</v>
          </cell>
          <cell r="F1070">
            <v>0</v>
          </cell>
        </row>
        <row r="1071">
          <cell r="A1071">
            <v>2150517</v>
          </cell>
          <cell r="B1071" t="str">
            <v>     产业发展</v>
          </cell>
          <cell r="C1071">
            <v>1100</v>
          </cell>
          <cell r="D1071">
            <v>0</v>
          </cell>
          <cell r="E1071">
            <v>3763</v>
          </cell>
          <cell r="F1071">
            <v>500</v>
          </cell>
        </row>
        <row r="1072">
          <cell r="A1072">
            <v>2150550</v>
          </cell>
          <cell r="B1072" t="str">
            <v>     事业运行</v>
          </cell>
          <cell r="C1072">
            <v>0</v>
          </cell>
          <cell r="D1072">
            <v>0</v>
          </cell>
          <cell r="E1072">
            <v>0</v>
          </cell>
          <cell r="F1072">
            <v>0</v>
          </cell>
        </row>
        <row r="1073">
          <cell r="A1073">
            <v>2150599</v>
          </cell>
          <cell r="B1073" t="str">
            <v>     其他工业和信息产业监管支出</v>
          </cell>
          <cell r="C1073" t="str">
            <v/>
          </cell>
          <cell r="D1073">
            <v>0</v>
          </cell>
          <cell r="E1073">
            <v>110</v>
          </cell>
          <cell r="F1073">
            <v>0</v>
          </cell>
        </row>
        <row r="1074">
          <cell r="A1074">
            <v>21507</v>
          </cell>
          <cell r="B1074" t="str">
            <v>   国有资产监管</v>
          </cell>
          <cell r="C1074">
            <v>0</v>
          </cell>
          <cell r="D1074">
            <v>0</v>
          </cell>
          <cell r="E1074">
            <v>0</v>
          </cell>
          <cell r="F1074">
            <v>0</v>
          </cell>
        </row>
        <row r="1075">
          <cell r="A1075">
            <v>2150701</v>
          </cell>
          <cell r="B1075" t="str">
            <v>     行政运行</v>
          </cell>
          <cell r="C1075" t="str">
            <v/>
          </cell>
          <cell r="D1075">
            <v>0</v>
          </cell>
          <cell r="E1075">
            <v>0</v>
          </cell>
          <cell r="F1075">
            <v>0</v>
          </cell>
        </row>
        <row r="1076">
          <cell r="A1076">
            <v>2150702</v>
          </cell>
          <cell r="B1076" t="str">
            <v>     一般行政管理事务</v>
          </cell>
          <cell r="C1076" t="str">
            <v/>
          </cell>
          <cell r="D1076">
            <v>0</v>
          </cell>
          <cell r="E1076">
            <v>0</v>
          </cell>
          <cell r="F1076">
            <v>0</v>
          </cell>
        </row>
        <row r="1077">
          <cell r="A1077">
            <v>2150703</v>
          </cell>
          <cell r="B1077" t="str">
            <v>     机关服务</v>
          </cell>
          <cell r="C1077" t="str">
            <v/>
          </cell>
          <cell r="D1077">
            <v>0</v>
          </cell>
          <cell r="E1077">
            <v>0</v>
          </cell>
          <cell r="F1077">
            <v>0</v>
          </cell>
        </row>
        <row r="1078">
          <cell r="A1078">
            <v>2150704</v>
          </cell>
          <cell r="B1078" t="str">
            <v>     国有企业监事会专项</v>
          </cell>
          <cell r="C1078" t="str">
            <v/>
          </cell>
          <cell r="D1078">
            <v>0</v>
          </cell>
          <cell r="E1078">
            <v>0</v>
          </cell>
          <cell r="F1078">
            <v>0</v>
          </cell>
        </row>
        <row r="1079">
          <cell r="A1079">
            <v>2150705</v>
          </cell>
          <cell r="B1079" t="str">
            <v>     中央企业专项管理</v>
          </cell>
          <cell r="C1079" t="str">
            <v/>
          </cell>
          <cell r="D1079">
            <v>0</v>
          </cell>
          <cell r="E1079">
            <v>0</v>
          </cell>
          <cell r="F1079">
            <v>0</v>
          </cell>
        </row>
        <row r="1080">
          <cell r="A1080">
            <v>2150799</v>
          </cell>
          <cell r="B1080" t="str">
            <v>     其他国有资产监管支出</v>
          </cell>
          <cell r="C1080" t="str">
            <v/>
          </cell>
          <cell r="D1080">
            <v>0</v>
          </cell>
          <cell r="E1080">
            <v>0</v>
          </cell>
          <cell r="F1080">
            <v>0</v>
          </cell>
        </row>
        <row r="1081">
          <cell r="A1081">
            <v>21508</v>
          </cell>
          <cell r="B1081" t="str">
            <v>   支持中小企业发展和管理支出</v>
          </cell>
          <cell r="C1081">
            <v>0</v>
          </cell>
          <cell r="D1081">
            <v>1069</v>
          </cell>
          <cell r="E1081">
            <v>1402</v>
          </cell>
          <cell r="F1081">
            <v>1217.37</v>
          </cell>
        </row>
        <row r="1082">
          <cell r="A1082">
            <v>2150801</v>
          </cell>
          <cell r="B1082" t="str">
            <v>     行政运行</v>
          </cell>
          <cell r="C1082" t="str">
            <v/>
          </cell>
          <cell r="D1082">
            <v>1046</v>
          </cell>
          <cell r="E1082">
            <v>737</v>
          </cell>
          <cell r="F1082">
            <v>652.37</v>
          </cell>
        </row>
        <row r="1083">
          <cell r="A1083">
            <v>2150802</v>
          </cell>
          <cell r="B1083" t="str">
            <v>     一般行政管理事务</v>
          </cell>
          <cell r="C1083" t="str">
            <v/>
          </cell>
          <cell r="D1083">
            <v>0</v>
          </cell>
          <cell r="E1083">
            <v>0</v>
          </cell>
          <cell r="F1083">
            <v>0</v>
          </cell>
        </row>
        <row r="1084">
          <cell r="A1084">
            <v>2150803</v>
          </cell>
          <cell r="B1084" t="str">
            <v>     机关服务</v>
          </cell>
          <cell r="C1084" t="str">
            <v/>
          </cell>
          <cell r="D1084">
            <v>0</v>
          </cell>
          <cell r="E1084">
            <v>0</v>
          </cell>
          <cell r="F1084">
            <v>0</v>
          </cell>
        </row>
        <row r="1085">
          <cell r="A1085">
            <v>2150804</v>
          </cell>
          <cell r="B1085" t="str">
            <v>     科技型中小企业技术创新基金</v>
          </cell>
          <cell r="C1085" t="str">
            <v/>
          </cell>
          <cell r="D1085">
            <v>0</v>
          </cell>
          <cell r="E1085">
            <v>0</v>
          </cell>
          <cell r="F1085">
            <v>0</v>
          </cell>
        </row>
        <row r="1086">
          <cell r="A1086">
            <v>2150805</v>
          </cell>
          <cell r="B1086" t="str">
            <v>     中小企业发展专项</v>
          </cell>
          <cell r="C1086" t="str">
            <v/>
          </cell>
          <cell r="D1086">
            <v>0</v>
          </cell>
          <cell r="E1086">
            <v>460</v>
          </cell>
          <cell r="F1086">
            <v>350</v>
          </cell>
        </row>
        <row r="1087">
          <cell r="A1087">
            <v>2150806</v>
          </cell>
          <cell r="B1087" t="str">
            <v>     减免房租补贴</v>
          </cell>
          <cell r="C1087">
            <v>0</v>
          </cell>
          <cell r="D1087">
            <v>0</v>
          </cell>
          <cell r="E1087">
            <v>0</v>
          </cell>
          <cell r="F1087">
            <v>0</v>
          </cell>
        </row>
        <row r="1088">
          <cell r="A1088">
            <v>2150899</v>
          </cell>
          <cell r="B1088" t="str">
            <v>     其他支持中小企业发展和管理支出</v>
          </cell>
          <cell r="C1088" t="str">
            <v/>
          </cell>
          <cell r="D1088">
            <v>23</v>
          </cell>
          <cell r="E1088">
            <v>205</v>
          </cell>
          <cell r="F1088">
            <v>215</v>
          </cell>
        </row>
        <row r="1089">
          <cell r="A1089">
            <v>21599</v>
          </cell>
          <cell r="B1089" t="str">
            <v>   其他资源勘探工业信息等支出</v>
          </cell>
          <cell r="C1089">
            <v>0</v>
          </cell>
          <cell r="D1089">
            <v>0</v>
          </cell>
          <cell r="E1089">
            <v>0</v>
          </cell>
          <cell r="F1089">
            <v>0</v>
          </cell>
        </row>
        <row r="1090">
          <cell r="A1090">
            <v>2159901</v>
          </cell>
          <cell r="B1090" t="str">
            <v>     黄金事务</v>
          </cell>
          <cell r="C1090" t="str">
            <v/>
          </cell>
          <cell r="D1090">
            <v>0</v>
          </cell>
          <cell r="E1090">
            <v>0</v>
          </cell>
          <cell r="F1090">
            <v>0</v>
          </cell>
        </row>
        <row r="1091">
          <cell r="A1091">
            <v>2159904</v>
          </cell>
          <cell r="B1091" t="str">
            <v>     技术改造支出</v>
          </cell>
          <cell r="C1091" t="str">
            <v/>
          </cell>
          <cell r="D1091">
            <v>0</v>
          </cell>
          <cell r="E1091">
            <v>0</v>
          </cell>
          <cell r="F1091">
            <v>0</v>
          </cell>
        </row>
        <row r="1092">
          <cell r="A1092">
            <v>2159905</v>
          </cell>
          <cell r="B1092" t="str">
            <v>     中药材扶持资金支出</v>
          </cell>
          <cell r="C1092" t="str">
            <v/>
          </cell>
          <cell r="D1092">
            <v>0</v>
          </cell>
          <cell r="E1092">
            <v>0</v>
          </cell>
          <cell r="F1092">
            <v>0</v>
          </cell>
        </row>
        <row r="1093">
          <cell r="A1093">
            <v>2159906</v>
          </cell>
          <cell r="B1093" t="str">
            <v>     重点产业振兴和技术改造项目贷款贴息</v>
          </cell>
          <cell r="C1093" t="str">
            <v/>
          </cell>
          <cell r="D1093">
            <v>0</v>
          </cell>
          <cell r="E1093">
            <v>0</v>
          </cell>
          <cell r="F1093">
            <v>0</v>
          </cell>
        </row>
        <row r="1094">
          <cell r="A1094">
            <v>2159999</v>
          </cell>
          <cell r="B1094" t="str">
            <v>     其他资源勘探工业信息等支出</v>
          </cell>
          <cell r="C1094" t="str">
            <v/>
          </cell>
          <cell r="D1094">
            <v>0</v>
          </cell>
          <cell r="E1094">
            <v>0</v>
          </cell>
          <cell r="F1094">
            <v>0</v>
          </cell>
        </row>
        <row r="1095">
          <cell r="A1095">
            <v>216</v>
          </cell>
          <cell r="B1095" t="str">
            <v>商业服务业等支出</v>
          </cell>
          <cell r="C1095">
            <v>0</v>
          </cell>
          <cell r="D1095">
            <v>1115</v>
          </cell>
          <cell r="E1095">
            <v>764</v>
          </cell>
          <cell r="F1095">
            <v>1498.47</v>
          </cell>
        </row>
        <row r="1096">
          <cell r="A1096">
            <v>21602</v>
          </cell>
          <cell r="B1096" t="str">
            <v>   商业流通事务</v>
          </cell>
          <cell r="C1096">
            <v>0</v>
          </cell>
          <cell r="D1096">
            <v>1115</v>
          </cell>
          <cell r="E1096">
            <v>764</v>
          </cell>
          <cell r="F1096">
            <v>1498.47</v>
          </cell>
        </row>
        <row r="1097">
          <cell r="A1097">
            <v>2160201</v>
          </cell>
          <cell r="B1097" t="str">
            <v>     行政运行</v>
          </cell>
          <cell r="C1097" t="str">
            <v/>
          </cell>
          <cell r="D1097">
            <v>239</v>
          </cell>
          <cell r="E1097">
            <v>246</v>
          </cell>
          <cell r="F1097">
            <v>198.47</v>
          </cell>
        </row>
        <row r="1098">
          <cell r="A1098">
            <v>2160202</v>
          </cell>
          <cell r="B1098" t="str">
            <v>     一般行政管理事务</v>
          </cell>
          <cell r="C1098" t="str">
            <v/>
          </cell>
          <cell r="D1098">
            <v>0</v>
          </cell>
          <cell r="E1098">
            <v>0</v>
          </cell>
          <cell r="F1098">
            <v>0</v>
          </cell>
        </row>
        <row r="1099">
          <cell r="A1099">
            <v>2160203</v>
          </cell>
          <cell r="B1099" t="str">
            <v>     机关服务</v>
          </cell>
          <cell r="C1099" t="str">
            <v/>
          </cell>
          <cell r="D1099">
            <v>0</v>
          </cell>
          <cell r="E1099">
            <v>0</v>
          </cell>
          <cell r="F1099">
            <v>0</v>
          </cell>
        </row>
        <row r="1100">
          <cell r="A1100">
            <v>2160216</v>
          </cell>
          <cell r="B1100" t="str">
            <v>     食品流通安全补贴</v>
          </cell>
          <cell r="C1100" t="str">
            <v/>
          </cell>
          <cell r="D1100">
            <v>0</v>
          </cell>
          <cell r="E1100">
            <v>0</v>
          </cell>
          <cell r="F1100">
            <v>0</v>
          </cell>
        </row>
        <row r="1101">
          <cell r="A1101">
            <v>2160217</v>
          </cell>
          <cell r="B1101" t="str">
            <v>     市场监测及信息管理</v>
          </cell>
          <cell r="C1101" t="str">
            <v/>
          </cell>
          <cell r="D1101">
            <v>0</v>
          </cell>
          <cell r="E1101">
            <v>0</v>
          </cell>
          <cell r="F1101">
            <v>0</v>
          </cell>
        </row>
        <row r="1102">
          <cell r="A1102">
            <v>2160218</v>
          </cell>
          <cell r="B1102" t="str">
            <v>     民贸企业补贴</v>
          </cell>
          <cell r="C1102" t="str">
            <v/>
          </cell>
          <cell r="D1102">
            <v>0</v>
          </cell>
          <cell r="E1102">
            <v>0</v>
          </cell>
          <cell r="F1102">
            <v>0</v>
          </cell>
        </row>
        <row r="1103">
          <cell r="A1103">
            <v>2160219</v>
          </cell>
          <cell r="B1103" t="str">
            <v>     民贸民品贷款贴息</v>
          </cell>
          <cell r="C1103" t="str">
            <v/>
          </cell>
          <cell r="D1103">
            <v>0</v>
          </cell>
          <cell r="E1103">
            <v>0</v>
          </cell>
          <cell r="F1103">
            <v>0</v>
          </cell>
        </row>
        <row r="1104">
          <cell r="A1104">
            <v>2160250</v>
          </cell>
          <cell r="B1104" t="str">
            <v>     事业运行</v>
          </cell>
          <cell r="C1104" t="str">
            <v/>
          </cell>
          <cell r="D1104">
            <v>0</v>
          </cell>
          <cell r="E1104">
            <v>0</v>
          </cell>
          <cell r="F1104">
            <v>0</v>
          </cell>
        </row>
        <row r="1105">
          <cell r="A1105">
            <v>2160299</v>
          </cell>
          <cell r="B1105" t="str">
            <v>     其他商业流通事务支出</v>
          </cell>
          <cell r="C1105" t="str">
            <v/>
          </cell>
          <cell r="D1105">
            <v>876</v>
          </cell>
          <cell r="E1105">
            <v>518</v>
          </cell>
          <cell r="F1105">
            <v>1300</v>
          </cell>
        </row>
        <row r="1106">
          <cell r="A1106">
            <v>21606</v>
          </cell>
          <cell r="B1106" t="str">
            <v>   涉外发展服务支出</v>
          </cell>
          <cell r="C1106">
            <v>0</v>
          </cell>
          <cell r="D1106">
            <v>0</v>
          </cell>
          <cell r="E1106">
            <v>0</v>
          </cell>
          <cell r="F1106">
            <v>0</v>
          </cell>
        </row>
        <row r="1107">
          <cell r="A1107">
            <v>2160601</v>
          </cell>
          <cell r="B1107" t="str">
            <v>     行政运行</v>
          </cell>
          <cell r="C1107" t="str">
            <v/>
          </cell>
          <cell r="D1107">
            <v>0</v>
          </cell>
          <cell r="E1107">
            <v>0</v>
          </cell>
          <cell r="F1107">
            <v>0</v>
          </cell>
        </row>
        <row r="1108">
          <cell r="A1108">
            <v>2160602</v>
          </cell>
          <cell r="B1108" t="str">
            <v>     一般行政管理事务</v>
          </cell>
          <cell r="C1108" t="str">
            <v/>
          </cell>
          <cell r="D1108">
            <v>0</v>
          </cell>
          <cell r="E1108">
            <v>0</v>
          </cell>
          <cell r="F1108">
            <v>0</v>
          </cell>
        </row>
        <row r="1109">
          <cell r="A1109">
            <v>2160603</v>
          </cell>
          <cell r="B1109" t="str">
            <v>     机关服务</v>
          </cell>
          <cell r="C1109" t="str">
            <v/>
          </cell>
          <cell r="D1109">
            <v>0</v>
          </cell>
          <cell r="E1109">
            <v>0</v>
          </cell>
          <cell r="F1109">
            <v>0</v>
          </cell>
        </row>
        <row r="1110">
          <cell r="A1110">
            <v>2160607</v>
          </cell>
          <cell r="B1110" t="str">
            <v>     外商投资环境建设补助资金</v>
          </cell>
          <cell r="C1110" t="str">
            <v/>
          </cell>
          <cell r="D1110">
            <v>0</v>
          </cell>
          <cell r="E1110">
            <v>0</v>
          </cell>
          <cell r="F1110">
            <v>0</v>
          </cell>
        </row>
        <row r="1111">
          <cell r="A1111">
            <v>2160699</v>
          </cell>
          <cell r="B1111" t="str">
            <v>     其他涉外发展服务支出</v>
          </cell>
          <cell r="C1111" t="str">
            <v/>
          </cell>
          <cell r="D1111">
            <v>0</v>
          </cell>
          <cell r="E1111">
            <v>0</v>
          </cell>
          <cell r="F1111">
            <v>0</v>
          </cell>
        </row>
        <row r="1112">
          <cell r="A1112">
            <v>21699</v>
          </cell>
          <cell r="B1112" t="str">
            <v>   其他商业服务业等支出</v>
          </cell>
          <cell r="C1112">
            <v>0</v>
          </cell>
          <cell r="D1112">
            <v>0</v>
          </cell>
          <cell r="E1112">
            <v>0</v>
          </cell>
          <cell r="F1112">
            <v>0</v>
          </cell>
        </row>
        <row r="1113">
          <cell r="A1113">
            <v>2169901</v>
          </cell>
          <cell r="B1113" t="str">
            <v>     服务业基础设施建设</v>
          </cell>
          <cell r="C1113" t="str">
            <v/>
          </cell>
          <cell r="D1113">
            <v>0</v>
          </cell>
          <cell r="E1113">
            <v>0</v>
          </cell>
          <cell r="F1113">
            <v>0</v>
          </cell>
        </row>
        <row r="1114">
          <cell r="A1114">
            <v>2169999</v>
          </cell>
          <cell r="B1114" t="str">
            <v>     其他商业服务业等支出</v>
          </cell>
          <cell r="C1114" t="str">
            <v/>
          </cell>
          <cell r="D1114">
            <v>0</v>
          </cell>
          <cell r="E1114">
            <v>0</v>
          </cell>
          <cell r="F1114">
            <v>0</v>
          </cell>
        </row>
        <row r="1115">
          <cell r="A1115">
            <v>217</v>
          </cell>
          <cell r="B1115" t="str">
            <v>金融支出</v>
          </cell>
          <cell r="C1115">
            <v>1</v>
          </cell>
          <cell r="D1115">
            <v>0</v>
          </cell>
          <cell r="E1115">
            <v>0</v>
          </cell>
          <cell r="F1115">
            <v>0</v>
          </cell>
        </row>
        <row r="1116">
          <cell r="A1116">
            <v>21701</v>
          </cell>
          <cell r="B1116" t="str">
            <v>   金融部门行政支出</v>
          </cell>
          <cell r="C1116">
            <v>0</v>
          </cell>
          <cell r="D1116">
            <v>0</v>
          </cell>
          <cell r="E1116">
            <v>0</v>
          </cell>
          <cell r="F1116">
            <v>0</v>
          </cell>
        </row>
        <row r="1117">
          <cell r="A1117">
            <v>2170101</v>
          </cell>
          <cell r="B1117" t="str">
            <v>     行政运行</v>
          </cell>
          <cell r="C1117" t="str">
            <v/>
          </cell>
          <cell r="D1117">
            <v>0</v>
          </cell>
          <cell r="E1117">
            <v>0</v>
          </cell>
          <cell r="F1117">
            <v>0</v>
          </cell>
        </row>
        <row r="1118">
          <cell r="A1118">
            <v>2170102</v>
          </cell>
          <cell r="B1118" t="str">
            <v>     一般行政管理事务</v>
          </cell>
          <cell r="C1118" t="str">
            <v/>
          </cell>
          <cell r="D1118">
            <v>0</v>
          </cell>
          <cell r="E1118">
            <v>0</v>
          </cell>
          <cell r="F1118">
            <v>0</v>
          </cell>
        </row>
        <row r="1119">
          <cell r="A1119">
            <v>2170103</v>
          </cell>
          <cell r="B1119" t="str">
            <v>     机关服务</v>
          </cell>
          <cell r="C1119" t="str">
            <v/>
          </cell>
          <cell r="D1119">
            <v>0</v>
          </cell>
          <cell r="E1119">
            <v>0</v>
          </cell>
          <cell r="F1119">
            <v>0</v>
          </cell>
        </row>
        <row r="1120">
          <cell r="A1120">
            <v>2170104</v>
          </cell>
          <cell r="B1120" t="str">
            <v>     安全防卫</v>
          </cell>
          <cell r="C1120" t="str">
            <v/>
          </cell>
          <cell r="D1120">
            <v>0</v>
          </cell>
          <cell r="E1120">
            <v>0</v>
          </cell>
          <cell r="F1120">
            <v>0</v>
          </cell>
        </row>
        <row r="1121">
          <cell r="A1121">
            <v>2170150</v>
          </cell>
          <cell r="B1121" t="str">
            <v>     事业运行</v>
          </cell>
          <cell r="C1121" t="str">
            <v/>
          </cell>
          <cell r="D1121">
            <v>0</v>
          </cell>
          <cell r="E1121">
            <v>0</v>
          </cell>
          <cell r="F1121">
            <v>0</v>
          </cell>
        </row>
        <row r="1122">
          <cell r="A1122">
            <v>2170199</v>
          </cell>
          <cell r="B1122" t="str">
            <v>     金融部门其他行政支出</v>
          </cell>
          <cell r="C1122" t="str">
            <v/>
          </cell>
          <cell r="D1122">
            <v>0</v>
          </cell>
          <cell r="E1122">
            <v>0</v>
          </cell>
          <cell r="F1122">
            <v>0</v>
          </cell>
        </row>
        <row r="1123">
          <cell r="A1123">
            <v>21702</v>
          </cell>
          <cell r="B1123" t="str">
            <v>    金融部门监管支出</v>
          </cell>
          <cell r="C1123">
            <v>0</v>
          </cell>
          <cell r="D1123">
            <v>0</v>
          </cell>
          <cell r="E1123">
            <v>0</v>
          </cell>
          <cell r="F1123">
            <v>0</v>
          </cell>
        </row>
        <row r="1124">
          <cell r="A1124">
            <v>2170201</v>
          </cell>
          <cell r="B1124" t="str">
            <v>      货币发行</v>
          </cell>
          <cell r="C1124">
            <v>0</v>
          </cell>
          <cell r="D1124">
            <v>0</v>
          </cell>
          <cell r="E1124">
            <v>0</v>
          </cell>
          <cell r="F1124">
            <v>0</v>
          </cell>
        </row>
        <row r="1125">
          <cell r="A1125">
            <v>2170202</v>
          </cell>
          <cell r="B1125" t="str">
            <v>      金融服务</v>
          </cell>
          <cell r="C1125">
            <v>0</v>
          </cell>
          <cell r="D1125">
            <v>0</v>
          </cell>
          <cell r="E1125">
            <v>0</v>
          </cell>
          <cell r="F1125">
            <v>0</v>
          </cell>
        </row>
        <row r="1126">
          <cell r="A1126">
            <v>2170203</v>
          </cell>
          <cell r="B1126" t="str">
            <v>      反假币</v>
          </cell>
          <cell r="C1126">
            <v>0</v>
          </cell>
          <cell r="D1126">
            <v>0</v>
          </cell>
          <cell r="E1126">
            <v>0</v>
          </cell>
          <cell r="F1126">
            <v>0</v>
          </cell>
        </row>
        <row r="1127">
          <cell r="A1127">
            <v>2170204</v>
          </cell>
          <cell r="B1127" t="str">
            <v>      重点金融机构监管</v>
          </cell>
          <cell r="C1127">
            <v>0</v>
          </cell>
          <cell r="D1127">
            <v>0</v>
          </cell>
          <cell r="E1127">
            <v>0</v>
          </cell>
          <cell r="F1127">
            <v>0</v>
          </cell>
        </row>
        <row r="1128">
          <cell r="A1128">
            <v>2170205</v>
          </cell>
          <cell r="B1128" t="str">
            <v>      金融稽查与案件处理</v>
          </cell>
          <cell r="C1128">
            <v>0</v>
          </cell>
          <cell r="D1128">
            <v>0</v>
          </cell>
          <cell r="E1128">
            <v>0</v>
          </cell>
          <cell r="F1128">
            <v>0</v>
          </cell>
        </row>
        <row r="1129">
          <cell r="A1129">
            <v>2170206</v>
          </cell>
          <cell r="B1129" t="str">
            <v>      金融行业电子化建设</v>
          </cell>
          <cell r="C1129">
            <v>0</v>
          </cell>
          <cell r="D1129">
            <v>0</v>
          </cell>
          <cell r="E1129">
            <v>0</v>
          </cell>
          <cell r="F1129">
            <v>0</v>
          </cell>
        </row>
        <row r="1130">
          <cell r="A1130">
            <v>2170207</v>
          </cell>
          <cell r="B1130" t="str">
            <v>      从业人员资格考试</v>
          </cell>
          <cell r="C1130">
            <v>0</v>
          </cell>
          <cell r="D1130">
            <v>0</v>
          </cell>
          <cell r="E1130">
            <v>0</v>
          </cell>
          <cell r="F1130">
            <v>0</v>
          </cell>
        </row>
        <row r="1131">
          <cell r="A1131">
            <v>2170208</v>
          </cell>
          <cell r="B1131" t="str">
            <v>      反洗钱</v>
          </cell>
          <cell r="C1131">
            <v>0</v>
          </cell>
          <cell r="D1131">
            <v>0</v>
          </cell>
          <cell r="E1131">
            <v>0</v>
          </cell>
          <cell r="F1131">
            <v>0</v>
          </cell>
        </row>
        <row r="1132">
          <cell r="A1132">
            <v>2170299</v>
          </cell>
          <cell r="B1132" t="str">
            <v>      金融部门其他监管支出</v>
          </cell>
          <cell r="C1132">
            <v>0</v>
          </cell>
          <cell r="D1132">
            <v>0</v>
          </cell>
          <cell r="E1132">
            <v>0</v>
          </cell>
          <cell r="F1132">
            <v>0</v>
          </cell>
        </row>
        <row r="1133">
          <cell r="A1133">
            <v>21703</v>
          </cell>
          <cell r="B1133" t="str">
            <v>   金融发展支出</v>
          </cell>
          <cell r="C1133">
            <v>0</v>
          </cell>
          <cell r="D1133">
            <v>0</v>
          </cell>
          <cell r="E1133">
            <v>0</v>
          </cell>
          <cell r="F1133">
            <v>0</v>
          </cell>
        </row>
        <row r="1134">
          <cell r="A1134">
            <v>2170301</v>
          </cell>
          <cell r="B1134" t="str">
            <v>     政策性银行亏损补贴</v>
          </cell>
          <cell r="C1134" t="str">
            <v/>
          </cell>
          <cell r="D1134">
            <v>0</v>
          </cell>
          <cell r="E1134">
            <v>0</v>
          </cell>
          <cell r="F1134">
            <v>0</v>
          </cell>
        </row>
        <row r="1135">
          <cell r="A1135">
            <v>2170302</v>
          </cell>
          <cell r="B1135" t="str">
            <v>     利息费用补贴支出</v>
          </cell>
          <cell r="C1135" t="str">
            <v/>
          </cell>
          <cell r="D1135">
            <v>0</v>
          </cell>
          <cell r="E1135">
            <v>0</v>
          </cell>
          <cell r="F1135">
            <v>0</v>
          </cell>
        </row>
        <row r="1136">
          <cell r="A1136">
            <v>2170303</v>
          </cell>
          <cell r="B1136" t="str">
            <v>     补充资本金</v>
          </cell>
          <cell r="C1136" t="str">
            <v/>
          </cell>
          <cell r="D1136">
            <v>0</v>
          </cell>
          <cell r="E1136">
            <v>0</v>
          </cell>
          <cell r="F1136">
            <v>0</v>
          </cell>
        </row>
        <row r="1137">
          <cell r="A1137">
            <v>2170304</v>
          </cell>
          <cell r="B1137" t="str">
            <v>     风险基金补助</v>
          </cell>
          <cell r="C1137" t="str">
            <v/>
          </cell>
          <cell r="D1137">
            <v>0</v>
          </cell>
          <cell r="E1137">
            <v>0</v>
          </cell>
          <cell r="F1137">
            <v>0</v>
          </cell>
        </row>
        <row r="1138">
          <cell r="A1138">
            <v>2170399</v>
          </cell>
          <cell r="B1138" t="str">
            <v>     其他金融发展支出</v>
          </cell>
          <cell r="C1138" t="str">
            <v/>
          </cell>
          <cell r="D1138">
            <v>0</v>
          </cell>
          <cell r="E1138">
            <v>0</v>
          </cell>
          <cell r="F1138">
            <v>0</v>
          </cell>
        </row>
        <row r="1139">
          <cell r="A1139">
            <v>21704</v>
          </cell>
          <cell r="B1139" t="str">
            <v>   金融调控支出</v>
          </cell>
          <cell r="C1139">
            <v>0</v>
          </cell>
          <cell r="D1139">
            <v>0</v>
          </cell>
          <cell r="E1139">
            <v>0</v>
          </cell>
          <cell r="F1139">
            <v>0</v>
          </cell>
        </row>
        <row r="1140">
          <cell r="A1140">
            <v>2170401</v>
          </cell>
          <cell r="B1140" t="str">
            <v>     中央银行亏损补贴</v>
          </cell>
          <cell r="C1140" t="str">
            <v/>
          </cell>
          <cell r="D1140">
            <v>0</v>
          </cell>
          <cell r="E1140">
            <v>0</v>
          </cell>
          <cell r="F1140">
            <v>0</v>
          </cell>
        </row>
        <row r="1141">
          <cell r="A1141">
            <v>2170499</v>
          </cell>
          <cell r="B1141" t="str">
            <v>     其他金融调控支出</v>
          </cell>
          <cell r="C1141" t="str">
            <v/>
          </cell>
          <cell r="D1141">
            <v>0</v>
          </cell>
          <cell r="E1141">
            <v>0</v>
          </cell>
          <cell r="F1141">
            <v>0</v>
          </cell>
        </row>
        <row r="1142">
          <cell r="A1142">
            <v>21799</v>
          </cell>
          <cell r="B1142" t="str">
            <v>   其他金融支出</v>
          </cell>
          <cell r="C1142">
            <v>1</v>
          </cell>
          <cell r="D1142">
            <v>0</v>
          </cell>
          <cell r="E1142">
            <v>0</v>
          </cell>
          <cell r="F1142">
            <v>0</v>
          </cell>
        </row>
        <row r="1143">
          <cell r="A1143">
            <v>2179902</v>
          </cell>
          <cell r="B1143" t="str">
            <v>     重点企业贷款贴息</v>
          </cell>
          <cell r="C1143">
            <v>0</v>
          </cell>
          <cell r="D1143">
            <v>0</v>
          </cell>
          <cell r="E1143">
            <v>0</v>
          </cell>
          <cell r="F1143">
            <v>0</v>
          </cell>
        </row>
        <row r="1144">
          <cell r="A1144">
            <v>2179999</v>
          </cell>
          <cell r="B1144" t="str">
            <v>     其他金融支出</v>
          </cell>
          <cell r="C1144">
            <v>1</v>
          </cell>
          <cell r="D1144">
            <v>0</v>
          </cell>
          <cell r="E1144">
            <v>0</v>
          </cell>
          <cell r="F1144">
            <v>0</v>
          </cell>
        </row>
        <row r="1145">
          <cell r="A1145">
            <v>219</v>
          </cell>
          <cell r="B1145" t="str">
            <v>援助其他地区支出</v>
          </cell>
          <cell r="C1145">
            <v>0</v>
          </cell>
          <cell r="D1145">
            <v>0</v>
          </cell>
          <cell r="E1145">
            <v>0</v>
          </cell>
          <cell r="F1145">
            <v>0</v>
          </cell>
        </row>
        <row r="1146">
          <cell r="A1146">
            <v>21901</v>
          </cell>
          <cell r="B1146" t="str">
            <v>   一般公共服务</v>
          </cell>
          <cell r="C1146" t="str">
            <v/>
          </cell>
          <cell r="D1146">
            <v>0</v>
          </cell>
          <cell r="E1146">
            <v>0</v>
          </cell>
          <cell r="F1146">
            <v>0</v>
          </cell>
        </row>
        <row r="1147">
          <cell r="A1147">
            <v>21902</v>
          </cell>
          <cell r="B1147" t="str">
            <v>   教育</v>
          </cell>
          <cell r="C1147" t="str">
            <v/>
          </cell>
          <cell r="D1147">
            <v>0</v>
          </cell>
          <cell r="E1147">
            <v>0</v>
          </cell>
          <cell r="F1147">
            <v>0</v>
          </cell>
        </row>
        <row r="1148">
          <cell r="A1148">
            <v>21903</v>
          </cell>
          <cell r="B1148" t="str">
            <v>   文化旅游体育与传媒</v>
          </cell>
          <cell r="C1148" t="str">
            <v/>
          </cell>
          <cell r="D1148">
            <v>0</v>
          </cell>
          <cell r="E1148">
            <v>0</v>
          </cell>
          <cell r="F1148">
            <v>0</v>
          </cell>
        </row>
        <row r="1149">
          <cell r="A1149">
            <v>21904</v>
          </cell>
          <cell r="B1149" t="str">
            <v>   卫生健康</v>
          </cell>
          <cell r="C1149" t="str">
            <v/>
          </cell>
          <cell r="D1149">
            <v>0</v>
          </cell>
          <cell r="E1149">
            <v>0</v>
          </cell>
          <cell r="F1149">
            <v>0</v>
          </cell>
        </row>
        <row r="1150">
          <cell r="A1150">
            <v>21905</v>
          </cell>
          <cell r="B1150" t="str">
            <v>   节能环保</v>
          </cell>
          <cell r="C1150" t="str">
            <v/>
          </cell>
          <cell r="D1150">
            <v>0</v>
          </cell>
          <cell r="E1150">
            <v>0</v>
          </cell>
          <cell r="F1150">
            <v>0</v>
          </cell>
        </row>
        <row r="1151">
          <cell r="A1151">
            <v>21906</v>
          </cell>
          <cell r="B1151" t="str">
            <v>   农业农村</v>
          </cell>
          <cell r="C1151" t="str">
            <v/>
          </cell>
          <cell r="D1151">
            <v>0</v>
          </cell>
          <cell r="E1151">
            <v>0</v>
          </cell>
          <cell r="F1151">
            <v>0</v>
          </cell>
        </row>
        <row r="1152">
          <cell r="A1152">
            <v>21907</v>
          </cell>
          <cell r="B1152" t="str">
            <v>   交通运输</v>
          </cell>
          <cell r="C1152" t="str">
            <v/>
          </cell>
          <cell r="D1152">
            <v>0</v>
          </cell>
          <cell r="E1152">
            <v>0</v>
          </cell>
          <cell r="F1152">
            <v>0</v>
          </cell>
        </row>
        <row r="1153">
          <cell r="A1153">
            <v>21908</v>
          </cell>
          <cell r="B1153" t="str">
            <v>   住房保障</v>
          </cell>
          <cell r="C1153" t="str">
            <v/>
          </cell>
          <cell r="D1153">
            <v>0</v>
          </cell>
          <cell r="E1153">
            <v>0</v>
          </cell>
          <cell r="F1153">
            <v>0</v>
          </cell>
        </row>
        <row r="1154">
          <cell r="A1154">
            <v>21999</v>
          </cell>
          <cell r="B1154" t="str">
            <v>   其他支出</v>
          </cell>
          <cell r="C1154" t="str">
            <v/>
          </cell>
          <cell r="D1154">
            <v>0</v>
          </cell>
          <cell r="E1154">
            <v>0</v>
          </cell>
          <cell r="F1154">
            <v>0</v>
          </cell>
        </row>
        <row r="1155">
          <cell r="A1155">
            <v>220</v>
          </cell>
          <cell r="B1155" t="str">
            <v>自然资源海洋气象等支出</v>
          </cell>
          <cell r="C1155">
            <v>0</v>
          </cell>
          <cell r="D1155">
            <v>2250</v>
          </cell>
          <cell r="E1155">
            <v>4779</v>
          </cell>
          <cell r="F1155">
            <v>4480.67</v>
          </cell>
        </row>
        <row r="1156">
          <cell r="A1156">
            <v>22001</v>
          </cell>
          <cell r="B1156" t="str">
            <v>   自然资源事务</v>
          </cell>
          <cell r="C1156">
            <v>0</v>
          </cell>
          <cell r="D1156">
            <v>2153</v>
          </cell>
          <cell r="E1156">
            <v>4682</v>
          </cell>
          <cell r="F1156">
            <v>4363.77</v>
          </cell>
        </row>
        <row r="1157">
          <cell r="A1157">
            <v>2200101</v>
          </cell>
          <cell r="B1157" t="str">
            <v>     行政运行</v>
          </cell>
          <cell r="C1157" t="str">
            <v/>
          </cell>
          <cell r="D1157">
            <v>1813</v>
          </cell>
          <cell r="E1157">
            <v>1861</v>
          </cell>
          <cell r="F1157">
            <v>1363.77</v>
          </cell>
        </row>
        <row r="1158">
          <cell r="A1158">
            <v>2200102</v>
          </cell>
          <cell r="B1158" t="str">
            <v>     一般行政管理事务</v>
          </cell>
          <cell r="C1158" t="str">
            <v/>
          </cell>
          <cell r="D1158">
            <v>0</v>
          </cell>
          <cell r="E1158">
            <v>0</v>
          </cell>
          <cell r="F1158">
            <v>0</v>
          </cell>
        </row>
        <row r="1159">
          <cell r="A1159">
            <v>2200103</v>
          </cell>
          <cell r="B1159" t="str">
            <v>     机关服务</v>
          </cell>
          <cell r="C1159" t="str">
            <v/>
          </cell>
          <cell r="D1159">
            <v>0</v>
          </cell>
          <cell r="E1159">
            <v>0</v>
          </cell>
          <cell r="F1159">
            <v>0</v>
          </cell>
        </row>
        <row r="1160">
          <cell r="A1160">
            <v>2200104</v>
          </cell>
          <cell r="B1160" t="str">
            <v>     自然资源规划及管理</v>
          </cell>
          <cell r="C1160" t="str">
            <v/>
          </cell>
          <cell r="D1160">
            <v>0</v>
          </cell>
          <cell r="E1160">
            <v>0</v>
          </cell>
          <cell r="F1160">
            <v>500</v>
          </cell>
        </row>
        <row r="1161">
          <cell r="A1161">
            <v>2200106</v>
          </cell>
          <cell r="B1161" t="str">
            <v>     自然资源利用与保护</v>
          </cell>
          <cell r="C1161" t="str">
            <v/>
          </cell>
          <cell r="D1161">
            <v>22</v>
          </cell>
          <cell r="E1161">
            <v>10</v>
          </cell>
          <cell r="F1161">
            <v>0</v>
          </cell>
        </row>
        <row r="1162">
          <cell r="A1162">
            <v>2200107</v>
          </cell>
          <cell r="B1162" t="str">
            <v>     自然资源社会公益服务</v>
          </cell>
          <cell r="C1162" t="str">
            <v/>
          </cell>
          <cell r="D1162">
            <v>0</v>
          </cell>
          <cell r="E1162">
            <v>0</v>
          </cell>
          <cell r="F1162">
            <v>0</v>
          </cell>
        </row>
        <row r="1163">
          <cell r="A1163">
            <v>2200108</v>
          </cell>
          <cell r="B1163" t="str">
            <v>     自然资源行业业务管理</v>
          </cell>
          <cell r="C1163" t="str">
            <v/>
          </cell>
          <cell r="D1163">
            <v>0</v>
          </cell>
          <cell r="E1163">
            <v>0</v>
          </cell>
          <cell r="F1163">
            <v>0</v>
          </cell>
        </row>
        <row r="1164">
          <cell r="A1164">
            <v>2200109</v>
          </cell>
          <cell r="B1164" t="str">
            <v>     自然资源调查与确权登记</v>
          </cell>
          <cell r="C1164" t="str">
            <v/>
          </cell>
          <cell r="D1164">
            <v>18</v>
          </cell>
          <cell r="E1164">
            <v>0</v>
          </cell>
          <cell r="F1164">
            <v>0</v>
          </cell>
        </row>
        <row r="1165">
          <cell r="A1165">
            <v>2200112</v>
          </cell>
          <cell r="B1165" t="str">
            <v>     土地资源储备支出</v>
          </cell>
          <cell r="C1165" t="str">
            <v/>
          </cell>
          <cell r="D1165">
            <v>0</v>
          </cell>
          <cell r="E1165">
            <v>0</v>
          </cell>
          <cell r="F1165">
            <v>0</v>
          </cell>
        </row>
        <row r="1166">
          <cell r="A1166">
            <v>2200113</v>
          </cell>
          <cell r="B1166" t="str">
            <v>     地质矿产资源与环境调查</v>
          </cell>
          <cell r="C1166" t="str">
            <v/>
          </cell>
          <cell r="D1166">
            <v>0</v>
          </cell>
          <cell r="E1166">
            <v>0</v>
          </cell>
          <cell r="F1166">
            <v>0</v>
          </cell>
        </row>
        <row r="1167">
          <cell r="A1167">
            <v>2200114</v>
          </cell>
          <cell r="B1167" t="str">
            <v>     地质勘查与矿产资源管理</v>
          </cell>
          <cell r="C1167" t="str">
            <v/>
          </cell>
          <cell r="D1167">
            <v>0</v>
          </cell>
          <cell r="E1167">
            <v>0</v>
          </cell>
          <cell r="F1167">
            <v>0</v>
          </cell>
        </row>
        <row r="1168">
          <cell r="A1168">
            <v>2200115</v>
          </cell>
          <cell r="B1168" t="str">
            <v>     地质转产项目财政贴息</v>
          </cell>
          <cell r="C1168" t="str">
            <v/>
          </cell>
          <cell r="D1168">
            <v>0</v>
          </cell>
          <cell r="E1168">
            <v>0</v>
          </cell>
          <cell r="F1168">
            <v>0</v>
          </cell>
        </row>
        <row r="1169">
          <cell r="A1169">
            <v>2200116</v>
          </cell>
          <cell r="B1169" t="str">
            <v>     国外风险勘查</v>
          </cell>
          <cell r="C1169" t="str">
            <v/>
          </cell>
          <cell r="D1169">
            <v>0</v>
          </cell>
          <cell r="E1169">
            <v>0</v>
          </cell>
          <cell r="F1169">
            <v>0</v>
          </cell>
        </row>
        <row r="1170">
          <cell r="A1170">
            <v>2200119</v>
          </cell>
          <cell r="B1170" t="str">
            <v>     地质勘查基金（周转金）支出</v>
          </cell>
          <cell r="C1170" t="str">
            <v/>
          </cell>
          <cell r="D1170">
            <v>0</v>
          </cell>
          <cell r="E1170">
            <v>0</v>
          </cell>
          <cell r="F1170">
            <v>0</v>
          </cell>
        </row>
        <row r="1171">
          <cell r="A1171">
            <v>2200120</v>
          </cell>
          <cell r="B1171" t="str">
            <v>     海域与海岛管理</v>
          </cell>
          <cell r="C1171" t="str">
            <v/>
          </cell>
          <cell r="D1171">
            <v>0</v>
          </cell>
          <cell r="E1171">
            <v>0</v>
          </cell>
          <cell r="F1171">
            <v>0</v>
          </cell>
        </row>
        <row r="1172">
          <cell r="A1172">
            <v>2200121</v>
          </cell>
          <cell r="B1172" t="str">
            <v>     自然资源国际合作与海洋权益维护</v>
          </cell>
          <cell r="C1172" t="str">
            <v/>
          </cell>
          <cell r="D1172">
            <v>0</v>
          </cell>
          <cell r="E1172">
            <v>0</v>
          </cell>
          <cell r="F1172">
            <v>0</v>
          </cell>
        </row>
        <row r="1173">
          <cell r="A1173">
            <v>2200122</v>
          </cell>
          <cell r="B1173" t="str">
            <v>     自然资源卫星</v>
          </cell>
          <cell r="C1173" t="str">
            <v/>
          </cell>
          <cell r="D1173">
            <v>0</v>
          </cell>
          <cell r="E1173">
            <v>0</v>
          </cell>
          <cell r="F1173">
            <v>0</v>
          </cell>
        </row>
        <row r="1174">
          <cell r="A1174">
            <v>2200123</v>
          </cell>
          <cell r="B1174" t="str">
            <v>     极地考察</v>
          </cell>
          <cell r="C1174" t="str">
            <v/>
          </cell>
          <cell r="D1174">
            <v>0</v>
          </cell>
          <cell r="E1174">
            <v>0</v>
          </cell>
          <cell r="F1174">
            <v>0</v>
          </cell>
        </row>
        <row r="1175">
          <cell r="A1175">
            <v>2200124</v>
          </cell>
          <cell r="B1175" t="str">
            <v>     深海调查与资源开发</v>
          </cell>
          <cell r="C1175" t="str">
            <v/>
          </cell>
          <cell r="D1175">
            <v>0</v>
          </cell>
          <cell r="E1175">
            <v>0</v>
          </cell>
          <cell r="F1175">
            <v>0</v>
          </cell>
        </row>
        <row r="1176">
          <cell r="A1176">
            <v>2200125</v>
          </cell>
          <cell r="B1176" t="str">
            <v>     海港航标维护</v>
          </cell>
          <cell r="C1176" t="str">
            <v/>
          </cell>
          <cell r="D1176">
            <v>0</v>
          </cell>
          <cell r="E1176">
            <v>0</v>
          </cell>
          <cell r="F1176">
            <v>0</v>
          </cell>
        </row>
        <row r="1177">
          <cell r="A1177">
            <v>2200126</v>
          </cell>
          <cell r="B1177" t="str">
            <v>     海水淡化</v>
          </cell>
          <cell r="C1177" t="str">
            <v/>
          </cell>
          <cell r="D1177">
            <v>0</v>
          </cell>
          <cell r="E1177">
            <v>0</v>
          </cell>
          <cell r="F1177">
            <v>0</v>
          </cell>
        </row>
        <row r="1178">
          <cell r="A1178">
            <v>2200127</v>
          </cell>
          <cell r="B1178" t="str">
            <v>     无居民海岛使用金支出</v>
          </cell>
          <cell r="C1178" t="str">
            <v/>
          </cell>
          <cell r="D1178">
            <v>0</v>
          </cell>
          <cell r="E1178">
            <v>0</v>
          </cell>
          <cell r="F1178">
            <v>0</v>
          </cell>
        </row>
        <row r="1179">
          <cell r="A1179">
            <v>2200128</v>
          </cell>
          <cell r="B1179" t="str">
            <v>     海洋战略规划与预警监测</v>
          </cell>
          <cell r="C1179" t="str">
            <v/>
          </cell>
          <cell r="D1179">
            <v>0</v>
          </cell>
          <cell r="E1179">
            <v>0</v>
          </cell>
          <cell r="F1179">
            <v>0</v>
          </cell>
        </row>
        <row r="1180">
          <cell r="A1180">
            <v>2200129</v>
          </cell>
          <cell r="B1180" t="str">
            <v>     基础测绘与地理信息监管</v>
          </cell>
          <cell r="C1180" t="str">
            <v/>
          </cell>
          <cell r="D1180">
            <v>0</v>
          </cell>
          <cell r="E1180">
            <v>0</v>
          </cell>
          <cell r="F1180">
            <v>0</v>
          </cell>
        </row>
        <row r="1181">
          <cell r="A1181">
            <v>2200150</v>
          </cell>
          <cell r="B1181" t="str">
            <v>     事业运行</v>
          </cell>
          <cell r="C1181" t="str">
            <v/>
          </cell>
          <cell r="D1181">
            <v>0</v>
          </cell>
          <cell r="E1181">
            <v>0</v>
          </cell>
          <cell r="F1181">
            <v>0</v>
          </cell>
        </row>
        <row r="1182">
          <cell r="A1182">
            <v>2200199</v>
          </cell>
          <cell r="B1182" t="str">
            <v>     其他自然资源事务支出</v>
          </cell>
          <cell r="C1182" t="str">
            <v/>
          </cell>
          <cell r="D1182">
            <v>300</v>
          </cell>
          <cell r="E1182">
            <v>2811</v>
          </cell>
          <cell r="F1182">
            <v>2500</v>
          </cell>
        </row>
        <row r="1183">
          <cell r="A1183">
            <v>22005</v>
          </cell>
          <cell r="B1183" t="str">
            <v>   气象事务</v>
          </cell>
          <cell r="C1183">
            <v>0</v>
          </cell>
          <cell r="D1183">
            <v>97</v>
          </cell>
          <cell r="E1183">
            <v>97</v>
          </cell>
          <cell r="F1183">
            <v>116.9</v>
          </cell>
        </row>
        <row r="1184">
          <cell r="A1184">
            <v>2200501</v>
          </cell>
          <cell r="B1184" t="str">
            <v>     行政运行</v>
          </cell>
          <cell r="C1184" t="str">
            <v/>
          </cell>
          <cell r="D1184">
            <v>17</v>
          </cell>
          <cell r="E1184">
            <v>17</v>
          </cell>
          <cell r="F1184">
            <v>16.9</v>
          </cell>
        </row>
        <row r="1185">
          <cell r="A1185">
            <v>2200502</v>
          </cell>
          <cell r="B1185" t="str">
            <v>     一般行政管理事务</v>
          </cell>
          <cell r="C1185" t="str">
            <v/>
          </cell>
          <cell r="D1185">
            <v>0</v>
          </cell>
          <cell r="E1185">
            <v>0</v>
          </cell>
          <cell r="F1185">
            <v>0</v>
          </cell>
        </row>
        <row r="1186">
          <cell r="A1186">
            <v>2200503</v>
          </cell>
          <cell r="B1186" t="str">
            <v>     机关服务</v>
          </cell>
          <cell r="C1186" t="str">
            <v/>
          </cell>
          <cell r="D1186">
            <v>0</v>
          </cell>
          <cell r="E1186">
            <v>0</v>
          </cell>
          <cell r="F1186">
            <v>0</v>
          </cell>
        </row>
        <row r="1187">
          <cell r="A1187">
            <v>2200504</v>
          </cell>
          <cell r="B1187" t="str">
            <v>     气象事业机构</v>
          </cell>
          <cell r="C1187" t="str">
            <v/>
          </cell>
          <cell r="D1187">
            <v>0</v>
          </cell>
          <cell r="E1187">
            <v>0</v>
          </cell>
          <cell r="F1187">
            <v>0</v>
          </cell>
        </row>
        <row r="1188">
          <cell r="A1188">
            <v>2200506</v>
          </cell>
          <cell r="B1188" t="str">
            <v>     气象探测</v>
          </cell>
          <cell r="C1188" t="str">
            <v/>
          </cell>
          <cell r="D1188">
            <v>0</v>
          </cell>
          <cell r="E1188">
            <v>0</v>
          </cell>
          <cell r="F1188">
            <v>0</v>
          </cell>
        </row>
        <row r="1189">
          <cell r="A1189">
            <v>2200507</v>
          </cell>
          <cell r="B1189" t="str">
            <v>     气象信息传输及管理</v>
          </cell>
          <cell r="C1189" t="str">
            <v/>
          </cell>
          <cell r="D1189">
            <v>0</v>
          </cell>
          <cell r="E1189">
            <v>0</v>
          </cell>
          <cell r="F1189">
            <v>0</v>
          </cell>
        </row>
        <row r="1190">
          <cell r="A1190">
            <v>2200508</v>
          </cell>
          <cell r="B1190" t="str">
            <v>     气象预报预测</v>
          </cell>
          <cell r="C1190" t="str">
            <v/>
          </cell>
          <cell r="D1190">
            <v>0</v>
          </cell>
          <cell r="E1190">
            <v>0</v>
          </cell>
          <cell r="F1190">
            <v>0</v>
          </cell>
        </row>
        <row r="1191">
          <cell r="A1191">
            <v>2200509</v>
          </cell>
          <cell r="B1191" t="str">
            <v>     气象服务</v>
          </cell>
          <cell r="C1191" t="str">
            <v/>
          </cell>
          <cell r="D1191">
            <v>0</v>
          </cell>
          <cell r="E1191">
            <v>0</v>
          </cell>
          <cell r="F1191">
            <v>0</v>
          </cell>
        </row>
        <row r="1192">
          <cell r="A1192">
            <v>2200510</v>
          </cell>
          <cell r="B1192" t="str">
            <v>     气象装备保障维护</v>
          </cell>
          <cell r="C1192" t="str">
            <v/>
          </cell>
          <cell r="D1192">
            <v>0</v>
          </cell>
          <cell r="E1192">
            <v>0</v>
          </cell>
          <cell r="F1192">
            <v>0</v>
          </cell>
        </row>
        <row r="1193">
          <cell r="A1193">
            <v>2200511</v>
          </cell>
          <cell r="B1193" t="str">
            <v>     气象基础设施建设与维修</v>
          </cell>
          <cell r="C1193" t="str">
            <v/>
          </cell>
          <cell r="D1193">
            <v>0</v>
          </cell>
          <cell r="E1193">
            <v>0</v>
          </cell>
          <cell r="F1193">
            <v>0</v>
          </cell>
        </row>
        <row r="1194">
          <cell r="A1194">
            <v>2200512</v>
          </cell>
          <cell r="B1194" t="str">
            <v>     气象卫星</v>
          </cell>
          <cell r="C1194" t="str">
            <v/>
          </cell>
          <cell r="D1194">
            <v>0</v>
          </cell>
          <cell r="E1194">
            <v>0</v>
          </cell>
          <cell r="F1194">
            <v>0</v>
          </cell>
        </row>
        <row r="1195">
          <cell r="A1195">
            <v>2200513</v>
          </cell>
          <cell r="B1195" t="str">
            <v>     气象法规与标准</v>
          </cell>
          <cell r="C1195" t="str">
            <v/>
          </cell>
          <cell r="D1195">
            <v>0</v>
          </cell>
          <cell r="E1195">
            <v>0</v>
          </cell>
          <cell r="F1195">
            <v>0</v>
          </cell>
        </row>
        <row r="1196">
          <cell r="A1196">
            <v>2200514</v>
          </cell>
          <cell r="B1196" t="str">
            <v>     气象资金审计稽查</v>
          </cell>
          <cell r="C1196" t="str">
            <v/>
          </cell>
          <cell r="D1196">
            <v>0</v>
          </cell>
          <cell r="E1196">
            <v>0</v>
          </cell>
          <cell r="F1196">
            <v>0</v>
          </cell>
        </row>
        <row r="1197">
          <cell r="A1197">
            <v>2200599</v>
          </cell>
          <cell r="B1197" t="str">
            <v>     其他气象事务支出</v>
          </cell>
          <cell r="C1197" t="str">
            <v/>
          </cell>
          <cell r="D1197">
            <v>80</v>
          </cell>
          <cell r="E1197">
            <v>80</v>
          </cell>
          <cell r="F1197">
            <v>100</v>
          </cell>
        </row>
        <row r="1198">
          <cell r="A1198">
            <v>22099</v>
          </cell>
          <cell r="B1198" t="str">
            <v>   其他自然资源海洋气象等支出</v>
          </cell>
          <cell r="C1198">
            <v>0</v>
          </cell>
          <cell r="D1198">
            <v>0</v>
          </cell>
          <cell r="E1198">
            <v>0</v>
          </cell>
          <cell r="F1198">
            <v>0</v>
          </cell>
        </row>
        <row r="1199">
          <cell r="A1199">
            <v>2209999</v>
          </cell>
          <cell r="B1199" t="str">
            <v>     其他自然资源海洋气象等支出</v>
          </cell>
          <cell r="C1199">
            <v>0</v>
          </cell>
          <cell r="D1199">
            <v>0</v>
          </cell>
          <cell r="E1199">
            <v>0</v>
          </cell>
          <cell r="F1199">
            <v>0</v>
          </cell>
        </row>
        <row r="1200">
          <cell r="A1200">
            <v>221</v>
          </cell>
          <cell r="B1200" t="str">
            <v>住房保障支出</v>
          </cell>
          <cell r="C1200">
            <v>0</v>
          </cell>
          <cell r="D1200">
            <v>2871</v>
          </cell>
          <cell r="E1200">
            <v>5245</v>
          </cell>
          <cell r="F1200">
            <v>13460.72</v>
          </cell>
        </row>
        <row r="1201">
          <cell r="A1201">
            <v>22101</v>
          </cell>
          <cell r="B1201" t="str">
            <v>   保障性安居工程支出</v>
          </cell>
          <cell r="C1201">
            <v>0</v>
          </cell>
          <cell r="D1201">
            <v>2871</v>
          </cell>
          <cell r="E1201">
            <v>5245</v>
          </cell>
          <cell r="F1201">
            <v>5440.21</v>
          </cell>
        </row>
        <row r="1202">
          <cell r="A1202">
            <v>2210101</v>
          </cell>
          <cell r="B1202" t="str">
            <v>     廉租住房</v>
          </cell>
          <cell r="C1202" t="str">
            <v/>
          </cell>
          <cell r="D1202">
            <v>0</v>
          </cell>
          <cell r="E1202">
            <v>0</v>
          </cell>
          <cell r="F1202">
            <v>0</v>
          </cell>
        </row>
        <row r="1203">
          <cell r="A1203">
            <v>2210102</v>
          </cell>
          <cell r="B1203" t="str">
            <v>     沉陷区治理</v>
          </cell>
          <cell r="C1203" t="str">
            <v/>
          </cell>
          <cell r="D1203">
            <v>0</v>
          </cell>
          <cell r="E1203">
            <v>0</v>
          </cell>
          <cell r="F1203">
            <v>0</v>
          </cell>
        </row>
        <row r="1204">
          <cell r="A1204">
            <v>2210103</v>
          </cell>
          <cell r="B1204" t="str">
            <v>     棚户区改造</v>
          </cell>
          <cell r="C1204" t="str">
            <v/>
          </cell>
          <cell r="D1204">
            <v>913</v>
          </cell>
          <cell r="E1204">
            <v>3288</v>
          </cell>
          <cell r="F1204">
            <v>1776.34</v>
          </cell>
        </row>
        <row r="1205">
          <cell r="A1205">
            <v>2210104</v>
          </cell>
          <cell r="B1205" t="str">
            <v>     少数民族地区游牧民定居工程</v>
          </cell>
          <cell r="C1205" t="str">
            <v/>
          </cell>
          <cell r="D1205">
            <v>0</v>
          </cell>
          <cell r="E1205">
            <v>0</v>
          </cell>
          <cell r="F1205">
            <v>0</v>
          </cell>
        </row>
        <row r="1206">
          <cell r="A1206">
            <v>2210105</v>
          </cell>
          <cell r="B1206" t="str">
            <v>     农村危房改造</v>
          </cell>
          <cell r="C1206" t="str">
            <v/>
          </cell>
          <cell r="D1206">
            <v>1230</v>
          </cell>
          <cell r="E1206">
            <v>249</v>
          </cell>
          <cell r="F1206">
            <v>1021.6</v>
          </cell>
        </row>
        <row r="1207">
          <cell r="A1207">
            <v>2210106</v>
          </cell>
          <cell r="B1207" t="str">
            <v>     公共租赁住房</v>
          </cell>
          <cell r="C1207" t="str">
            <v/>
          </cell>
          <cell r="D1207">
            <v>0</v>
          </cell>
          <cell r="E1207">
            <v>14</v>
          </cell>
          <cell r="F1207">
            <v>0</v>
          </cell>
        </row>
        <row r="1208">
          <cell r="A1208">
            <v>2210107</v>
          </cell>
          <cell r="B1208" t="str">
            <v>     保障性住房租金补贴</v>
          </cell>
          <cell r="C1208" t="str">
            <v/>
          </cell>
          <cell r="D1208">
            <v>28</v>
          </cell>
          <cell r="E1208">
            <v>8</v>
          </cell>
          <cell r="F1208">
            <v>0</v>
          </cell>
        </row>
        <row r="1209">
          <cell r="A1209">
            <v>2210108</v>
          </cell>
          <cell r="B1209" t="str">
            <v>     老旧小区改造</v>
          </cell>
          <cell r="C1209" t="str">
            <v/>
          </cell>
          <cell r="D1209">
            <v>0</v>
          </cell>
          <cell r="E1209">
            <v>1686</v>
          </cell>
          <cell r="F1209">
            <v>2642.27</v>
          </cell>
        </row>
        <row r="1210">
          <cell r="A1210">
            <v>2210109</v>
          </cell>
          <cell r="B1210" t="str">
            <v>     住房租赁市场发展</v>
          </cell>
          <cell r="C1210" t="str">
            <v/>
          </cell>
          <cell r="D1210">
            <v>0</v>
          </cell>
          <cell r="E1210">
            <v>0</v>
          </cell>
          <cell r="F1210">
            <v>0</v>
          </cell>
        </row>
        <row r="1211">
          <cell r="A1211">
            <v>2210199</v>
          </cell>
          <cell r="B1211" t="str">
            <v>     其他保障性安居工程支出</v>
          </cell>
          <cell r="C1211" t="str">
            <v/>
          </cell>
          <cell r="D1211">
            <v>700</v>
          </cell>
          <cell r="E1211">
            <v>0</v>
          </cell>
          <cell r="F1211">
            <v>0</v>
          </cell>
        </row>
        <row r="1212">
          <cell r="A1212">
            <v>22102</v>
          </cell>
          <cell r="B1212" t="str">
            <v>   住房改革支出</v>
          </cell>
          <cell r="C1212">
            <v>0</v>
          </cell>
          <cell r="D1212">
            <v>0</v>
          </cell>
          <cell r="E1212">
            <v>0</v>
          </cell>
          <cell r="F1212">
            <v>8020.51</v>
          </cell>
        </row>
        <row r="1213">
          <cell r="A1213">
            <v>2210201</v>
          </cell>
          <cell r="B1213" t="str">
            <v>     住房公积金</v>
          </cell>
          <cell r="C1213" t="str">
            <v/>
          </cell>
          <cell r="D1213">
            <v>0</v>
          </cell>
          <cell r="E1213">
            <v>0</v>
          </cell>
          <cell r="F1213">
            <v>8020.51</v>
          </cell>
        </row>
        <row r="1214">
          <cell r="A1214">
            <v>2210202</v>
          </cell>
          <cell r="B1214" t="str">
            <v>     提租补贴</v>
          </cell>
          <cell r="C1214" t="str">
            <v/>
          </cell>
          <cell r="D1214">
            <v>0</v>
          </cell>
          <cell r="E1214">
            <v>0</v>
          </cell>
          <cell r="F1214">
            <v>0</v>
          </cell>
        </row>
        <row r="1215">
          <cell r="A1215">
            <v>2210203</v>
          </cell>
          <cell r="B1215" t="str">
            <v>     购房补贴</v>
          </cell>
          <cell r="C1215" t="str">
            <v/>
          </cell>
          <cell r="D1215">
            <v>0</v>
          </cell>
          <cell r="E1215">
            <v>0</v>
          </cell>
          <cell r="F1215">
            <v>0</v>
          </cell>
        </row>
        <row r="1216">
          <cell r="A1216">
            <v>22103</v>
          </cell>
          <cell r="B1216" t="str">
            <v>   城乡社区住宅</v>
          </cell>
          <cell r="C1216">
            <v>0</v>
          </cell>
          <cell r="D1216">
            <v>0</v>
          </cell>
          <cell r="E1216">
            <v>0</v>
          </cell>
          <cell r="F1216">
            <v>0</v>
          </cell>
        </row>
        <row r="1217">
          <cell r="A1217">
            <v>2210301</v>
          </cell>
          <cell r="B1217" t="str">
            <v>     公有住房建设和维修改造支出</v>
          </cell>
          <cell r="C1217" t="str">
            <v/>
          </cell>
          <cell r="D1217">
            <v>0</v>
          </cell>
          <cell r="E1217">
            <v>0</v>
          </cell>
          <cell r="F1217">
            <v>0</v>
          </cell>
        </row>
        <row r="1218">
          <cell r="A1218">
            <v>2210302</v>
          </cell>
          <cell r="B1218" t="str">
            <v>     住房公积金管理</v>
          </cell>
          <cell r="C1218" t="str">
            <v/>
          </cell>
          <cell r="D1218">
            <v>0</v>
          </cell>
          <cell r="E1218">
            <v>0</v>
          </cell>
          <cell r="F1218">
            <v>0</v>
          </cell>
        </row>
        <row r="1219">
          <cell r="A1219">
            <v>2210399</v>
          </cell>
          <cell r="B1219" t="str">
            <v>     其他城乡社区住宅支出</v>
          </cell>
          <cell r="C1219" t="str">
            <v/>
          </cell>
          <cell r="D1219">
            <v>0</v>
          </cell>
          <cell r="E1219">
            <v>0</v>
          </cell>
          <cell r="F1219">
            <v>0</v>
          </cell>
        </row>
        <row r="1220">
          <cell r="A1220">
            <v>222</v>
          </cell>
          <cell r="B1220" t="str">
            <v>粮油物资储备支出</v>
          </cell>
          <cell r="C1220">
            <v>0</v>
          </cell>
          <cell r="D1220">
            <v>0</v>
          </cell>
          <cell r="E1220">
            <v>280</v>
          </cell>
          <cell r="F1220">
            <v>365</v>
          </cell>
        </row>
        <row r="1221">
          <cell r="A1221">
            <v>22201</v>
          </cell>
          <cell r="B1221" t="str">
            <v>   粮油物资事务</v>
          </cell>
          <cell r="C1221">
            <v>0</v>
          </cell>
          <cell r="D1221">
            <v>0</v>
          </cell>
          <cell r="E1221">
            <v>280</v>
          </cell>
          <cell r="F1221">
            <v>165</v>
          </cell>
        </row>
        <row r="1222">
          <cell r="A1222">
            <v>2220101</v>
          </cell>
          <cell r="B1222" t="str">
            <v>     行政运行</v>
          </cell>
          <cell r="C1222" t="str">
            <v/>
          </cell>
          <cell r="D1222">
            <v>0</v>
          </cell>
          <cell r="E1222">
            <v>0</v>
          </cell>
          <cell r="F1222">
            <v>0</v>
          </cell>
        </row>
        <row r="1223">
          <cell r="A1223">
            <v>2220102</v>
          </cell>
          <cell r="B1223" t="str">
            <v>     一般行政管理事务</v>
          </cell>
          <cell r="C1223" t="str">
            <v/>
          </cell>
          <cell r="D1223">
            <v>0</v>
          </cell>
          <cell r="E1223">
            <v>0</v>
          </cell>
          <cell r="F1223">
            <v>0</v>
          </cell>
        </row>
        <row r="1224">
          <cell r="A1224">
            <v>2220103</v>
          </cell>
          <cell r="B1224" t="str">
            <v>     机关服务</v>
          </cell>
          <cell r="C1224" t="str">
            <v/>
          </cell>
          <cell r="D1224">
            <v>0</v>
          </cell>
          <cell r="E1224">
            <v>0</v>
          </cell>
          <cell r="F1224">
            <v>0</v>
          </cell>
        </row>
        <row r="1225">
          <cell r="A1225">
            <v>2220104</v>
          </cell>
          <cell r="B1225" t="str">
            <v>     财务和审计支出</v>
          </cell>
          <cell r="C1225" t="str">
            <v/>
          </cell>
          <cell r="D1225">
            <v>0</v>
          </cell>
          <cell r="E1225">
            <v>0</v>
          </cell>
          <cell r="F1225">
            <v>0</v>
          </cell>
        </row>
        <row r="1226">
          <cell r="A1226">
            <v>2220105</v>
          </cell>
          <cell r="B1226" t="str">
            <v>     信息统计</v>
          </cell>
          <cell r="C1226" t="str">
            <v/>
          </cell>
          <cell r="D1226">
            <v>0</v>
          </cell>
          <cell r="E1226">
            <v>0</v>
          </cell>
          <cell r="F1226">
            <v>0</v>
          </cell>
        </row>
        <row r="1227">
          <cell r="A1227">
            <v>2220106</v>
          </cell>
          <cell r="B1227" t="str">
            <v>     专项业务活动</v>
          </cell>
          <cell r="C1227" t="str">
            <v/>
          </cell>
          <cell r="D1227">
            <v>0</v>
          </cell>
          <cell r="E1227">
            <v>0</v>
          </cell>
          <cell r="F1227">
            <v>0</v>
          </cell>
        </row>
        <row r="1228">
          <cell r="A1228">
            <v>2220107</v>
          </cell>
          <cell r="B1228" t="str">
            <v>     国家粮油差价补贴</v>
          </cell>
          <cell r="C1228" t="str">
            <v/>
          </cell>
          <cell r="D1228">
            <v>0</v>
          </cell>
          <cell r="E1228">
            <v>0</v>
          </cell>
          <cell r="F1228">
            <v>0</v>
          </cell>
        </row>
        <row r="1229">
          <cell r="A1229">
            <v>2220112</v>
          </cell>
          <cell r="B1229" t="str">
            <v>     粮食财务挂账利息补贴</v>
          </cell>
          <cell r="C1229" t="str">
            <v/>
          </cell>
          <cell r="D1229">
            <v>0</v>
          </cell>
          <cell r="E1229">
            <v>0</v>
          </cell>
          <cell r="F1229">
            <v>0</v>
          </cell>
        </row>
        <row r="1230">
          <cell r="A1230">
            <v>2220113</v>
          </cell>
          <cell r="B1230" t="str">
            <v>     粮食财务挂账消化款</v>
          </cell>
          <cell r="C1230" t="str">
            <v/>
          </cell>
          <cell r="D1230">
            <v>0</v>
          </cell>
          <cell r="E1230">
            <v>0</v>
          </cell>
          <cell r="F1230">
            <v>0</v>
          </cell>
        </row>
        <row r="1231">
          <cell r="A1231">
            <v>2220114</v>
          </cell>
          <cell r="B1231" t="str">
            <v>     处理陈化粮补贴</v>
          </cell>
          <cell r="C1231" t="str">
            <v/>
          </cell>
          <cell r="D1231">
            <v>0</v>
          </cell>
          <cell r="E1231">
            <v>0</v>
          </cell>
          <cell r="F1231">
            <v>0</v>
          </cell>
        </row>
        <row r="1232">
          <cell r="A1232">
            <v>2220115</v>
          </cell>
          <cell r="B1232" t="str">
            <v>     粮食风险基金</v>
          </cell>
          <cell r="C1232" t="str">
            <v/>
          </cell>
          <cell r="D1232">
            <v>0</v>
          </cell>
          <cell r="E1232">
            <v>280</v>
          </cell>
          <cell r="F1232">
            <v>165</v>
          </cell>
        </row>
        <row r="1233">
          <cell r="A1233">
            <v>2220118</v>
          </cell>
          <cell r="B1233" t="str">
            <v>     粮油市场调控专项资金</v>
          </cell>
          <cell r="C1233" t="str">
            <v/>
          </cell>
          <cell r="D1233">
            <v>0</v>
          </cell>
          <cell r="E1233">
            <v>0</v>
          </cell>
          <cell r="F1233">
            <v>0</v>
          </cell>
        </row>
        <row r="1234">
          <cell r="A1234">
            <v>2220119</v>
          </cell>
          <cell r="B1234" t="str">
            <v>     设施建设</v>
          </cell>
          <cell r="C1234">
            <v>0</v>
          </cell>
          <cell r="D1234">
            <v>0</v>
          </cell>
          <cell r="E1234">
            <v>0</v>
          </cell>
          <cell r="F1234">
            <v>0</v>
          </cell>
        </row>
        <row r="1235">
          <cell r="A1235">
            <v>2220120</v>
          </cell>
          <cell r="B1235" t="str">
            <v>     设施安全</v>
          </cell>
          <cell r="C1235">
            <v>0</v>
          </cell>
          <cell r="D1235">
            <v>0</v>
          </cell>
          <cell r="E1235">
            <v>0</v>
          </cell>
          <cell r="F1235">
            <v>0</v>
          </cell>
        </row>
        <row r="1236">
          <cell r="A1236">
            <v>2220121</v>
          </cell>
          <cell r="B1236" t="str">
            <v>     物资保管保养</v>
          </cell>
          <cell r="C1236">
            <v>0</v>
          </cell>
          <cell r="D1236">
            <v>0</v>
          </cell>
          <cell r="E1236">
            <v>0</v>
          </cell>
          <cell r="F1236">
            <v>0</v>
          </cell>
        </row>
        <row r="1237">
          <cell r="A1237">
            <v>2220150</v>
          </cell>
          <cell r="B1237" t="str">
            <v>     事业运行</v>
          </cell>
          <cell r="C1237" t="str">
            <v/>
          </cell>
          <cell r="D1237">
            <v>0</v>
          </cell>
          <cell r="E1237">
            <v>0</v>
          </cell>
          <cell r="F1237">
            <v>0</v>
          </cell>
        </row>
        <row r="1238">
          <cell r="A1238">
            <v>2220199</v>
          </cell>
          <cell r="B1238" t="str">
            <v>     其他粮油物资事务支出</v>
          </cell>
          <cell r="C1238" t="str">
            <v/>
          </cell>
          <cell r="D1238">
            <v>0</v>
          </cell>
          <cell r="E1238">
            <v>0</v>
          </cell>
          <cell r="F1238">
            <v>0</v>
          </cell>
        </row>
        <row r="1239">
          <cell r="A1239">
            <v>22203</v>
          </cell>
          <cell r="B1239" t="str">
            <v>   能源储备</v>
          </cell>
          <cell r="C1239">
            <v>0</v>
          </cell>
          <cell r="D1239">
            <v>0</v>
          </cell>
          <cell r="E1239">
            <v>0</v>
          </cell>
          <cell r="F1239">
            <v>0</v>
          </cell>
        </row>
        <row r="1240">
          <cell r="A1240">
            <v>2220301</v>
          </cell>
          <cell r="B1240" t="str">
            <v>     石油储备</v>
          </cell>
          <cell r="C1240" t="str">
            <v/>
          </cell>
          <cell r="D1240">
            <v>0</v>
          </cell>
          <cell r="E1240">
            <v>0</v>
          </cell>
          <cell r="F1240">
            <v>0</v>
          </cell>
        </row>
        <row r="1241">
          <cell r="A1241">
            <v>2220303</v>
          </cell>
          <cell r="B1241" t="str">
            <v>     天然铀能源储备</v>
          </cell>
          <cell r="C1241" t="str">
            <v/>
          </cell>
          <cell r="D1241">
            <v>0</v>
          </cell>
          <cell r="E1241">
            <v>0</v>
          </cell>
          <cell r="F1241">
            <v>0</v>
          </cell>
        </row>
        <row r="1242">
          <cell r="A1242">
            <v>2220304</v>
          </cell>
          <cell r="B1242" t="str">
            <v>     煤炭储备</v>
          </cell>
          <cell r="C1242" t="str">
            <v/>
          </cell>
          <cell r="D1242">
            <v>0</v>
          </cell>
          <cell r="E1242">
            <v>0</v>
          </cell>
          <cell r="F1242">
            <v>0</v>
          </cell>
        </row>
        <row r="1243">
          <cell r="A1243">
            <v>2220305</v>
          </cell>
          <cell r="B1243" t="str">
            <v>     成品油储备</v>
          </cell>
          <cell r="C1243">
            <v>0</v>
          </cell>
          <cell r="D1243">
            <v>0</v>
          </cell>
          <cell r="E1243">
            <v>0</v>
          </cell>
          <cell r="F1243">
            <v>0</v>
          </cell>
        </row>
        <row r="1244">
          <cell r="A1244">
            <v>2220399</v>
          </cell>
          <cell r="B1244" t="str">
            <v>     其他能源储备支出</v>
          </cell>
          <cell r="C1244" t="str">
            <v/>
          </cell>
          <cell r="D1244">
            <v>0</v>
          </cell>
          <cell r="E1244">
            <v>0</v>
          </cell>
          <cell r="F1244">
            <v>0</v>
          </cell>
        </row>
        <row r="1245">
          <cell r="A1245">
            <v>22204</v>
          </cell>
          <cell r="B1245" t="str">
            <v>   粮油储备</v>
          </cell>
          <cell r="C1245">
            <v>0</v>
          </cell>
          <cell r="D1245">
            <v>0</v>
          </cell>
          <cell r="E1245">
            <v>0</v>
          </cell>
          <cell r="F1245">
            <v>200</v>
          </cell>
        </row>
        <row r="1246">
          <cell r="A1246">
            <v>2220401</v>
          </cell>
          <cell r="B1246" t="str">
            <v>     储备粮油补贴</v>
          </cell>
          <cell r="C1246" t="str">
            <v/>
          </cell>
          <cell r="D1246">
            <v>0</v>
          </cell>
          <cell r="E1246">
            <v>0</v>
          </cell>
          <cell r="F1246">
            <v>200</v>
          </cell>
        </row>
        <row r="1247">
          <cell r="A1247">
            <v>2220402</v>
          </cell>
          <cell r="B1247" t="str">
            <v>     储备粮油差价补贴</v>
          </cell>
          <cell r="C1247" t="str">
            <v/>
          </cell>
          <cell r="D1247">
            <v>0</v>
          </cell>
          <cell r="E1247">
            <v>0</v>
          </cell>
          <cell r="F1247">
            <v>0</v>
          </cell>
        </row>
        <row r="1248">
          <cell r="A1248">
            <v>2220403</v>
          </cell>
          <cell r="B1248" t="str">
            <v>     储备粮（油）库建设</v>
          </cell>
          <cell r="C1248" t="str">
            <v/>
          </cell>
          <cell r="D1248">
            <v>0</v>
          </cell>
          <cell r="E1248">
            <v>0</v>
          </cell>
          <cell r="F1248">
            <v>0</v>
          </cell>
        </row>
        <row r="1249">
          <cell r="A1249">
            <v>2220404</v>
          </cell>
          <cell r="B1249" t="str">
            <v>     最低收购价政策支出</v>
          </cell>
          <cell r="C1249" t="str">
            <v/>
          </cell>
          <cell r="D1249">
            <v>0</v>
          </cell>
          <cell r="E1249">
            <v>0</v>
          </cell>
          <cell r="F1249">
            <v>0</v>
          </cell>
        </row>
        <row r="1250">
          <cell r="A1250">
            <v>2220499</v>
          </cell>
          <cell r="B1250" t="str">
            <v>     其他粮油储备支出</v>
          </cell>
          <cell r="C1250" t="str">
            <v/>
          </cell>
          <cell r="D1250">
            <v>0</v>
          </cell>
          <cell r="E1250">
            <v>0</v>
          </cell>
          <cell r="F1250">
            <v>0</v>
          </cell>
        </row>
        <row r="1251">
          <cell r="A1251">
            <v>22205</v>
          </cell>
          <cell r="B1251" t="str">
            <v>   重要商品储备</v>
          </cell>
          <cell r="C1251">
            <v>0</v>
          </cell>
          <cell r="D1251">
            <v>0</v>
          </cell>
          <cell r="E1251">
            <v>0</v>
          </cell>
          <cell r="F1251">
            <v>0</v>
          </cell>
        </row>
        <row r="1252">
          <cell r="A1252">
            <v>2220501</v>
          </cell>
          <cell r="B1252" t="str">
            <v>     棉花储备</v>
          </cell>
          <cell r="C1252" t="str">
            <v/>
          </cell>
          <cell r="D1252">
            <v>0</v>
          </cell>
          <cell r="E1252">
            <v>0</v>
          </cell>
          <cell r="F1252">
            <v>0</v>
          </cell>
        </row>
        <row r="1253">
          <cell r="A1253">
            <v>2220502</v>
          </cell>
          <cell r="B1253" t="str">
            <v>     食糖储备</v>
          </cell>
          <cell r="C1253" t="str">
            <v/>
          </cell>
          <cell r="D1253">
            <v>0</v>
          </cell>
          <cell r="E1253">
            <v>0</v>
          </cell>
          <cell r="F1253">
            <v>0</v>
          </cell>
        </row>
        <row r="1254">
          <cell r="A1254">
            <v>2220503</v>
          </cell>
          <cell r="B1254" t="str">
            <v>     肉类储备</v>
          </cell>
          <cell r="C1254" t="str">
            <v/>
          </cell>
          <cell r="D1254">
            <v>0</v>
          </cell>
          <cell r="E1254">
            <v>0</v>
          </cell>
          <cell r="F1254">
            <v>0</v>
          </cell>
        </row>
        <row r="1255">
          <cell r="A1255">
            <v>2220504</v>
          </cell>
          <cell r="B1255" t="str">
            <v>     化肥储备</v>
          </cell>
          <cell r="C1255" t="str">
            <v/>
          </cell>
          <cell r="D1255">
            <v>0</v>
          </cell>
          <cell r="E1255">
            <v>0</v>
          </cell>
          <cell r="F1255">
            <v>0</v>
          </cell>
        </row>
        <row r="1256">
          <cell r="A1256">
            <v>2220505</v>
          </cell>
          <cell r="B1256" t="str">
            <v>     农药储备</v>
          </cell>
          <cell r="C1256" t="str">
            <v/>
          </cell>
          <cell r="D1256">
            <v>0</v>
          </cell>
          <cell r="E1256">
            <v>0</v>
          </cell>
          <cell r="F1256">
            <v>0</v>
          </cell>
        </row>
        <row r="1257">
          <cell r="A1257">
            <v>2220506</v>
          </cell>
          <cell r="B1257" t="str">
            <v>     边销茶储备</v>
          </cell>
          <cell r="C1257" t="str">
            <v/>
          </cell>
          <cell r="D1257">
            <v>0</v>
          </cell>
          <cell r="E1257">
            <v>0</v>
          </cell>
          <cell r="F1257">
            <v>0</v>
          </cell>
        </row>
        <row r="1258">
          <cell r="A1258">
            <v>2220507</v>
          </cell>
          <cell r="B1258" t="str">
            <v>     羊毛储备</v>
          </cell>
          <cell r="C1258" t="str">
            <v/>
          </cell>
          <cell r="D1258">
            <v>0</v>
          </cell>
          <cell r="E1258">
            <v>0</v>
          </cell>
          <cell r="F1258">
            <v>0</v>
          </cell>
        </row>
        <row r="1259">
          <cell r="A1259">
            <v>2220508</v>
          </cell>
          <cell r="B1259" t="str">
            <v>     医药储备</v>
          </cell>
          <cell r="C1259" t="str">
            <v/>
          </cell>
          <cell r="D1259">
            <v>0</v>
          </cell>
          <cell r="E1259">
            <v>0</v>
          </cell>
          <cell r="F1259">
            <v>0</v>
          </cell>
        </row>
        <row r="1260">
          <cell r="A1260">
            <v>2220509</v>
          </cell>
          <cell r="B1260" t="str">
            <v>     食盐储备</v>
          </cell>
          <cell r="C1260" t="str">
            <v/>
          </cell>
          <cell r="D1260">
            <v>0</v>
          </cell>
          <cell r="E1260">
            <v>0</v>
          </cell>
          <cell r="F1260">
            <v>0</v>
          </cell>
        </row>
        <row r="1261">
          <cell r="A1261">
            <v>2220510</v>
          </cell>
          <cell r="B1261" t="str">
            <v>     战略物资储备</v>
          </cell>
          <cell r="C1261" t="str">
            <v/>
          </cell>
          <cell r="D1261">
            <v>0</v>
          </cell>
          <cell r="E1261">
            <v>0</v>
          </cell>
          <cell r="F1261">
            <v>0</v>
          </cell>
        </row>
        <row r="1262">
          <cell r="A1262">
            <v>2220511</v>
          </cell>
          <cell r="B1262" t="str">
            <v>     应急物资储备</v>
          </cell>
          <cell r="C1262">
            <v>0</v>
          </cell>
          <cell r="D1262">
            <v>0</v>
          </cell>
          <cell r="E1262">
            <v>0</v>
          </cell>
          <cell r="F1262">
            <v>0</v>
          </cell>
        </row>
        <row r="1263">
          <cell r="A1263">
            <v>2220599</v>
          </cell>
          <cell r="B1263" t="str">
            <v>     其他重要商品储备支出</v>
          </cell>
          <cell r="C1263" t="str">
            <v/>
          </cell>
          <cell r="D1263">
            <v>0</v>
          </cell>
          <cell r="E1263">
            <v>0</v>
          </cell>
          <cell r="F1263">
            <v>0</v>
          </cell>
        </row>
        <row r="1264">
          <cell r="A1264">
            <v>224</v>
          </cell>
          <cell r="B1264" t="str">
            <v>灾害防治及应急管理支出</v>
          </cell>
          <cell r="C1264">
            <v>0</v>
          </cell>
          <cell r="D1264">
            <v>1935</v>
          </cell>
          <cell r="E1264">
            <v>2285</v>
          </cell>
          <cell r="F1264">
            <v>2402.18</v>
          </cell>
        </row>
        <row r="1265">
          <cell r="A1265">
            <v>22401</v>
          </cell>
          <cell r="B1265" t="str">
            <v>   应急管理事务</v>
          </cell>
          <cell r="C1265">
            <v>0</v>
          </cell>
          <cell r="D1265">
            <v>1310</v>
          </cell>
          <cell r="E1265">
            <v>1142</v>
          </cell>
          <cell r="F1265">
            <v>1101.14</v>
          </cell>
        </row>
        <row r="1266">
          <cell r="A1266">
            <v>2240101</v>
          </cell>
          <cell r="B1266" t="str">
            <v>     行政运行</v>
          </cell>
          <cell r="C1266" t="str">
            <v/>
          </cell>
          <cell r="D1266">
            <v>750</v>
          </cell>
          <cell r="E1266">
            <v>675</v>
          </cell>
          <cell r="F1266">
            <v>539.23</v>
          </cell>
        </row>
        <row r="1267">
          <cell r="A1267">
            <v>2240102</v>
          </cell>
          <cell r="B1267" t="str">
            <v>     一般行政管理事务</v>
          </cell>
          <cell r="C1267" t="str">
            <v/>
          </cell>
          <cell r="D1267">
            <v>0</v>
          </cell>
          <cell r="E1267">
            <v>0</v>
          </cell>
          <cell r="F1267">
            <v>0</v>
          </cell>
        </row>
        <row r="1268">
          <cell r="A1268">
            <v>2240103</v>
          </cell>
          <cell r="B1268" t="str">
            <v>     机关服务</v>
          </cell>
          <cell r="C1268" t="str">
            <v/>
          </cell>
          <cell r="D1268">
            <v>0</v>
          </cell>
          <cell r="E1268">
            <v>0</v>
          </cell>
          <cell r="F1268">
            <v>0</v>
          </cell>
        </row>
        <row r="1269">
          <cell r="A1269">
            <v>2240104</v>
          </cell>
          <cell r="B1269" t="str">
            <v>     灾害风险防治</v>
          </cell>
          <cell r="C1269" t="str">
            <v/>
          </cell>
          <cell r="D1269">
            <v>0</v>
          </cell>
          <cell r="E1269">
            <v>21</v>
          </cell>
          <cell r="F1269">
            <v>0</v>
          </cell>
        </row>
        <row r="1270">
          <cell r="A1270">
            <v>2240105</v>
          </cell>
          <cell r="B1270" t="str">
            <v>     国务院安委会专项</v>
          </cell>
          <cell r="C1270" t="str">
            <v/>
          </cell>
          <cell r="D1270">
            <v>0</v>
          </cell>
          <cell r="E1270">
            <v>0</v>
          </cell>
          <cell r="F1270">
            <v>0</v>
          </cell>
        </row>
        <row r="1271">
          <cell r="A1271">
            <v>2240106</v>
          </cell>
          <cell r="B1271" t="str">
            <v>     安全监管</v>
          </cell>
          <cell r="C1271" t="str">
            <v/>
          </cell>
          <cell r="D1271">
            <v>495</v>
          </cell>
          <cell r="E1271">
            <v>180</v>
          </cell>
          <cell r="F1271">
            <v>50</v>
          </cell>
        </row>
        <row r="1272">
          <cell r="A1272">
            <v>2240107</v>
          </cell>
          <cell r="B1272" t="str">
            <v>     安全生产基础</v>
          </cell>
          <cell r="C1272" t="str">
            <v/>
          </cell>
          <cell r="D1272">
            <v>0</v>
          </cell>
          <cell r="E1272">
            <v>0</v>
          </cell>
          <cell r="F1272">
            <v>0</v>
          </cell>
        </row>
        <row r="1273">
          <cell r="A1273">
            <v>2240108</v>
          </cell>
          <cell r="B1273" t="str">
            <v>     应急救援</v>
          </cell>
          <cell r="C1273" t="str">
            <v/>
          </cell>
          <cell r="D1273">
            <v>0</v>
          </cell>
          <cell r="E1273">
            <v>0</v>
          </cell>
          <cell r="F1273">
            <v>0</v>
          </cell>
        </row>
        <row r="1274">
          <cell r="A1274">
            <v>2240109</v>
          </cell>
          <cell r="B1274" t="str">
            <v>     应急管理</v>
          </cell>
          <cell r="C1274" t="str">
            <v/>
          </cell>
          <cell r="D1274">
            <v>0</v>
          </cell>
          <cell r="E1274">
            <v>0</v>
          </cell>
          <cell r="F1274">
            <v>0</v>
          </cell>
        </row>
        <row r="1275">
          <cell r="A1275">
            <v>2240150</v>
          </cell>
          <cell r="B1275" t="str">
            <v>     事业运行</v>
          </cell>
          <cell r="C1275" t="str">
            <v/>
          </cell>
          <cell r="D1275">
            <v>0</v>
          </cell>
          <cell r="E1275">
            <v>134</v>
          </cell>
          <cell r="F1275">
            <v>111.91</v>
          </cell>
        </row>
        <row r="1276">
          <cell r="A1276">
            <v>2240199</v>
          </cell>
          <cell r="B1276" t="str">
            <v>     其他应急管理支出</v>
          </cell>
          <cell r="C1276" t="str">
            <v/>
          </cell>
          <cell r="D1276">
            <v>65</v>
          </cell>
          <cell r="E1276">
            <v>132</v>
          </cell>
          <cell r="F1276">
            <v>400</v>
          </cell>
        </row>
        <row r="1277">
          <cell r="A1277">
            <v>22402</v>
          </cell>
          <cell r="B1277" t="str">
            <v>   消防救援事务</v>
          </cell>
          <cell r="C1277">
            <v>0</v>
          </cell>
          <cell r="D1277">
            <v>160</v>
          </cell>
          <cell r="E1277">
            <v>522</v>
          </cell>
          <cell r="F1277">
            <v>571.04</v>
          </cell>
        </row>
        <row r="1278">
          <cell r="A1278">
            <v>2240201</v>
          </cell>
          <cell r="B1278" t="str">
            <v>     行政运行</v>
          </cell>
          <cell r="C1278" t="str">
            <v/>
          </cell>
          <cell r="D1278">
            <v>0</v>
          </cell>
          <cell r="E1278">
            <v>322</v>
          </cell>
          <cell r="F1278">
            <v>115.2</v>
          </cell>
        </row>
        <row r="1279">
          <cell r="A1279">
            <v>2240202</v>
          </cell>
          <cell r="B1279" t="str">
            <v>     一般行政管理事务</v>
          </cell>
          <cell r="C1279" t="str">
            <v/>
          </cell>
          <cell r="D1279">
            <v>0</v>
          </cell>
          <cell r="E1279">
            <v>0</v>
          </cell>
          <cell r="F1279">
            <v>0</v>
          </cell>
        </row>
        <row r="1280">
          <cell r="A1280">
            <v>2240203</v>
          </cell>
          <cell r="B1280" t="str">
            <v>     机关服务</v>
          </cell>
          <cell r="C1280" t="str">
            <v/>
          </cell>
          <cell r="D1280">
            <v>0</v>
          </cell>
          <cell r="E1280">
            <v>0</v>
          </cell>
          <cell r="F1280">
            <v>0</v>
          </cell>
        </row>
        <row r="1281">
          <cell r="A1281">
            <v>2240204</v>
          </cell>
          <cell r="B1281" t="str">
            <v>     消防应急救援</v>
          </cell>
          <cell r="C1281" t="str">
            <v/>
          </cell>
          <cell r="D1281">
            <v>0</v>
          </cell>
          <cell r="E1281">
            <v>200</v>
          </cell>
          <cell r="F1281">
            <v>455.84</v>
          </cell>
        </row>
        <row r="1282">
          <cell r="A1282">
            <v>2240299</v>
          </cell>
          <cell r="B1282" t="str">
            <v>     其他消防救援事务支出</v>
          </cell>
          <cell r="C1282" t="str">
            <v/>
          </cell>
          <cell r="D1282">
            <v>160</v>
          </cell>
          <cell r="E1282">
            <v>0</v>
          </cell>
          <cell r="F1282">
            <v>0</v>
          </cell>
        </row>
        <row r="1283">
          <cell r="A1283">
            <v>22403</v>
          </cell>
          <cell r="B1283" t="str">
            <v>   森林消防事务</v>
          </cell>
          <cell r="C1283">
            <v>0</v>
          </cell>
          <cell r="D1283">
            <v>0</v>
          </cell>
          <cell r="E1283">
            <v>0</v>
          </cell>
          <cell r="F1283">
            <v>0</v>
          </cell>
        </row>
        <row r="1284">
          <cell r="A1284">
            <v>2240301</v>
          </cell>
          <cell r="B1284" t="str">
            <v>     行政运行</v>
          </cell>
          <cell r="C1284" t="str">
            <v/>
          </cell>
          <cell r="D1284">
            <v>0</v>
          </cell>
          <cell r="E1284">
            <v>0</v>
          </cell>
          <cell r="F1284">
            <v>0</v>
          </cell>
        </row>
        <row r="1285">
          <cell r="A1285">
            <v>2240302</v>
          </cell>
          <cell r="B1285" t="str">
            <v>     一般行政管理事务</v>
          </cell>
          <cell r="C1285" t="str">
            <v/>
          </cell>
          <cell r="D1285">
            <v>0</v>
          </cell>
          <cell r="E1285">
            <v>0</v>
          </cell>
          <cell r="F1285">
            <v>0</v>
          </cell>
        </row>
        <row r="1286">
          <cell r="A1286">
            <v>2240303</v>
          </cell>
          <cell r="B1286" t="str">
            <v>     机关服务</v>
          </cell>
          <cell r="C1286" t="str">
            <v/>
          </cell>
          <cell r="D1286">
            <v>0</v>
          </cell>
          <cell r="E1286">
            <v>0</v>
          </cell>
          <cell r="F1286">
            <v>0</v>
          </cell>
        </row>
        <row r="1287">
          <cell r="A1287">
            <v>2240304</v>
          </cell>
          <cell r="B1287" t="str">
            <v>     森林消防应急救援</v>
          </cell>
          <cell r="C1287" t="str">
            <v/>
          </cell>
          <cell r="D1287">
            <v>0</v>
          </cell>
          <cell r="E1287">
            <v>0</v>
          </cell>
          <cell r="F1287">
            <v>0</v>
          </cell>
        </row>
        <row r="1288">
          <cell r="A1288">
            <v>2240399</v>
          </cell>
          <cell r="B1288" t="str">
            <v>     其他森林消防事务支出</v>
          </cell>
          <cell r="C1288" t="str">
            <v/>
          </cell>
          <cell r="D1288">
            <v>0</v>
          </cell>
          <cell r="E1288">
            <v>0</v>
          </cell>
          <cell r="F1288">
            <v>0</v>
          </cell>
        </row>
        <row r="1289">
          <cell r="A1289">
            <v>22404</v>
          </cell>
          <cell r="B1289" t="str">
            <v>   矿山安全</v>
          </cell>
          <cell r="C1289">
            <v>0</v>
          </cell>
          <cell r="D1289">
            <v>0</v>
          </cell>
          <cell r="E1289">
            <v>0</v>
          </cell>
          <cell r="F1289">
            <v>0</v>
          </cell>
        </row>
        <row r="1290">
          <cell r="A1290">
            <v>2240401</v>
          </cell>
          <cell r="B1290" t="str">
            <v>     行政运行</v>
          </cell>
          <cell r="C1290" t="str">
            <v/>
          </cell>
          <cell r="D1290">
            <v>0</v>
          </cell>
          <cell r="E1290">
            <v>0</v>
          </cell>
          <cell r="F1290">
            <v>0</v>
          </cell>
        </row>
        <row r="1291">
          <cell r="A1291">
            <v>2240402</v>
          </cell>
          <cell r="B1291" t="str">
            <v>     一般行政管理事务</v>
          </cell>
          <cell r="C1291" t="str">
            <v/>
          </cell>
          <cell r="D1291">
            <v>0</v>
          </cell>
          <cell r="E1291">
            <v>0</v>
          </cell>
          <cell r="F1291">
            <v>0</v>
          </cell>
        </row>
        <row r="1292">
          <cell r="A1292">
            <v>2240403</v>
          </cell>
          <cell r="B1292" t="str">
            <v>     机关服务</v>
          </cell>
          <cell r="C1292" t="str">
            <v/>
          </cell>
          <cell r="D1292">
            <v>0</v>
          </cell>
          <cell r="E1292">
            <v>0</v>
          </cell>
          <cell r="F1292">
            <v>0</v>
          </cell>
        </row>
        <row r="1293">
          <cell r="A1293">
            <v>2240404</v>
          </cell>
          <cell r="B1293" t="str">
            <v>     矿山安全监察事务</v>
          </cell>
          <cell r="C1293" t="str">
            <v/>
          </cell>
          <cell r="D1293">
            <v>0</v>
          </cell>
          <cell r="E1293">
            <v>0</v>
          </cell>
          <cell r="F1293">
            <v>0</v>
          </cell>
        </row>
        <row r="1294">
          <cell r="A1294">
            <v>2240405</v>
          </cell>
          <cell r="B1294" t="str">
            <v>     矿山应急救援事务</v>
          </cell>
          <cell r="C1294" t="str">
            <v/>
          </cell>
          <cell r="D1294">
            <v>0</v>
          </cell>
          <cell r="E1294">
            <v>0</v>
          </cell>
          <cell r="F1294">
            <v>0</v>
          </cell>
        </row>
        <row r="1295">
          <cell r="A1295">
            <v>2240450</v>
          </cell>
          <cell r="B1295" t="str">
            <v>     事业运行</v>
          </cell>
          <cell r="C1295" t="str">
            <v/>
          </cell>
          <cell r="D1295">
            <v>0</v>
          </cell>
          <cell r="E1295">
            <v>0</v>
          </cell>
          <cell r="F1295">
            <v>0</v>
          </cell>
        </row>
        <row r="1296">
          <cell r="A1296">
            <v>2240499</v>
          </cell>
          <cell r="B1296" t="str">
            <v>     其他矿山安全支出</v>
          </cell>
          <cell r="C1296" t="str">
            <v/>
          </cell>
          <cell r="D1296">
            <v>0</v>
          </cell>
          <cell r="E1296">
            <v>0</v>
          </cell>
          <cell r="F1296">
            <v>0</v>
          </cell>
        </row>
        <row r="1297">
          <cell r="A1297">
            <v>22405</v>
          </cell>
          <cell r="B1297" t="str">
            <v>   地震事务</v>
          </cell>
          <cell r="C1297">
            <v>0</v>
          </cell>
          <cell r="D1297">
            <v>9</v>
          </cell>
          <cell r="E1297">
            <v>2</v>
          </cell>
          <cell r="F1297">
            <v>0</v>
          </cell>
        </row>
        <row r="1298">
          <cell r="A1298">
            <v>2240501</v>
          </cell>
          <cell r="B1298" t="str">
            <v>     行政运行</v>
          </cell>
          <cell r="C1298" t="str">
            <v/>
          </cell>
          <cell r="D1298">
            <v>0</v>
          </cell>
          <cell r="E1298">
            <v>0</v>
          </cell>
          <cell r="F1298">
            <v>0</v>
          </cell>
        </row>
        <row r="1299">
          <cell r="A1299">
            <v>2240502</v>
          </cell>
          <cell r="B1299" t="str">
            <v>     一般行政管理事务</v>
          </cell>
          <cell r="C1299" t="str">
            <v/>
          </cell>
          <cell r="D1299">
            <v>0</v>
          </cell>
          <cell r="E1299">
            <v>0</v>
          </cell>
          <cell r="F1299">
            <v>0</v>
          </cell>
        </row>
        <row r="1300">
          <cell r="A1300">
            <v>2240503</v>
          </cell>
          <cell r="B1300" t="str">
            <v>     机关服务</v>
          </cell>
          <cell r="C1300" t="str">
            <v/>
          </cell>
          <cell r="D1300">
            <v>0</v>
          </cell>
          <cell r="E1300">
            <v>0</v>
          </cell>
          <cell r="F1300">
            <v>0</v>
          </cell>
        </row>
        <row r="1301">
          <cell r="A1301">
            <v>2240504</v>
          </cell>
          <cell r="B1301" t="str">
            <v>     地震监测</v>
          </cell>
          <cell r="C1301" t="str">
            <v/>
          </cell>
          <cell r="D1301">
            <v>0</v>
          </cell>
          <cell r="E1301">
            <v>0</v>
          </cell>
          <cell r="F1301">
            <v>0</v>
          </cell>
        </row>
        <row r="1302">
          <cell r="A1302">
            <v>2240505</v>
          </cell>
          <cell r="B1302" t="str">
            <v>     地震预测预报</v>
          </cell>
          <cell r="C1302" t="str">
            <v/>
          </cell>
          <cell r="D1302">
            <v>9</v>
          </cell>
          <cell r="E1302">
            <v>2</v>
          </cell>
          <cell r="F1302">
            <v>0</v>
          </cell>
        </row>
        <row r="1303">
          <cell r="A1303">
            <v>2240506</v>
          </cell>
          <cell r="B1303" t="str">
            <v>     地震灾害预防</v>
          </cell>
          <cell r="C1303" t="str">
            <v/>
          </cell>
          <cell r="D1303">
            <v>0</v>
          </cell>
          <cell r="E1303">
            <v>0</v>
          </cell>
          <cell r="F1303">
            <v>0</v>
          </cell>
        </row>
        <row r="1304">
          <cell r="A1304">
            <v>2240507</v>
          </cell>
          <cell r="B1304" t="str">
            <v>     地震应急救援</v>
          </cell>
          <cell r="C1304" t="str">
            <v/>
          </cell>
          <cell r="D1304">
            <v>0</v>
          </cell>
          <cell r="E1304">
            <v>0</v>
          </cell>
          <cell r="F1304">
            <v>0</v>
          </cell>
        </row>
        <row r="1305">
          <cell r="A1305">
            <v>2240508</v>
          </cell>
          <cell r="B1305" t="str">
            <v>     地震环境探察</v>
          </cell>
          <cell r="C1305" t="str">
            <v/>
          </cell>
          <cell r="D1305">
            <v>0</v>
          </cell>
          <cell r="E1305">
            <v>0</v>
          </cell>
          <cell r="F1305">
            <v>0</v>
          </cell>
        </row>
        <row r="1306">
          <cell r="A1306">
            <v>2240509</v>
          </cell>
          <cell r="B1306" t="str">
            <v>     防震减灾信息管理</v>
          </cell>
          <cell r="C1306" t="str">
            <v/>
          </cell>
          <cell r="D1306">
            <v>0</v>
          </cell>
          <cell r="E1306">
            <v>0</v>
          </cell>
          <cell r="F1306">
            <v>0</v>
          </cell>
        </row>
        <row r="1307">
          <cell r="A1307">
            <v>2240510</v>
          </cell>
          <cell r="B1307" t="str">
            <v>     防震减灾基础管理</v>
          </cell>
          <cell r="C1307" t="str">
            <v/>
          </cell>
          <cell r="D1307">
            <v>0</v>
          </cell>
          <cell r="E1307">
            <v>0</v>
          </cell>
          <cell r="F1307">
            <v>0</v>
          </cell>
        </row>
        <row r="1308">
          <cell r="A1308">
            <v>2240550</v>
          </cell>
          <cell r="B1308" t="str">
            <v>     地震事业机构</v>
          </cell>
          <cell r="C1308" t="str">
            <v/>
          </cell>
          <cell r="D1308">
            <v>0</v>
          </cell>
          <cell r="E1308">
            <v>0</v>
          </cell>
          <cell r="F1308">
            <v>0</v>
          </cell>
        </row>
        <row r="1309">
          <cell r="A1309">
            <v>2240599</v>
          </cell>
          <cell r="B1309" t="str">
            <v>     其他地震事务支出</v>
          </cell>
          <cell r="C1309" t="str">
            <v/>
          </cell>
          <cell r="D1309">
            <v>0</v>
          </cell>
          <cell r="E1309">
            <v>0</v>
          </cell>
          <cell r="F1309">
            <v>0</v>
          </cell>
        </row>
        <row r="1310">
          <cell r="A1310">
            <v>22406</v>
          </cell>
          <cell r="B1310" t="str">
            <v>   自然灾害防治</v>
          </cell>
          <cell r="C1310">
            <v>0</v>
          </cell>
          <cell r="D1310">
            <v>58</v>
          </cell>
          <cell r="E1310">
            <v>278</v>
          </cell>
          <cell r="F1310">
            <v>230</v>
          </cell>
        </row>
        <row r="1311">
          <cell r="A1311">
            <v>2240601</v>
          </cell>
          <cell r="B1311" t="str">
            <v>     地质灾害防治</v>
          </cell>
          <cell r="C1311" t="str">
            <v/>
          </cell>
          <cell r="D1311">
            <v>58</v>
          </cell>
          <cell r="E1311">
            <v>63</v>
          </cell>
          <cell r="F1311">
            <v>0</v>
          </cell>
        </row>
        <row r="1312">
          <cell r="A1312">
            <v>2240602</v>
          </cell>
          <cell r="B1312" t="str">
            <v>     森林草原防灾减灾</v>
          </cell>
          <cell r="C1312" t="str">
            <v/>
          </cell>
          <cell r="D1312">
            <v>0</v>
          </cell>
          <cell r="E1312">
            <v>174</v>
          </cell>
          <cell r="F1312">
            <v>230</v>
          </cell>
        </row>
        <row r="1313">
          <cell r="A1313">
            <v>2240699</v>
          </cell>
          <cell r="B1313" t="str">
            <v>     其他自然灾害防治支出</v>
          </cell>
          <cell r="C1313" t="str">
            <v/>
          </cell>
          <cell r="D1313">
            <v>0</v>
          </cell>
          <cell r="E1313">
            <v>41</v>
          </cell>
          <cell r="F1313">
            <v>0</v>
          </cell>
        </row>
        <row r="1314">
          <cell r="A1314">
            <v>22407</v>
          </cell>
          <cell r="B1314" t="str">
            <v>   自然灾害救灾及恢复重建支出</v>
          </cell>
          <cell r="C1314">
            <v>0</v>
          </cell>
          <cell r="D1314">
            <v>398</v>
          </cell>
          <cell r="E1314">
            <v>341</v>
          </cell>
          <cell r="F1314">
            <v>500</v>
          </cell>
        </row>
        <row r="1315">
          <cell r="A1315">
            <v>2240703</v>
          </cell>
          <cell r="B1315" t="str">
            <v>     自然灾害救灾补助</v>
          </cell>
          <cell r="C1315" t="str">
            <v/>
          </cell>
          <cell r="D1315">
            <v>315</v>
          </cell>
          <cell r="E1315">
            <v>341</v>
          </cell>
          <cell r="F1315">
            <v>500</v>
          </cell>
        </row>
        <row r="1316">
          <cell r="A1316">
            <v>2240704</v>
          </cell>
          <cell r="B1316" t="str">
            <v>     自然灾害灾后重建补助</v>
          </cell>
          <cell r="C1316" t="str">
            <v/>
          </cell>
          <cell r="D1316">
            <v>0</v>
          </cell>
          <cell r="E1316">
            <v>0</v>
          </cell>
          <cell r="F1316">
            <v>0</v>
          </cell>
        </row>
        <row r="1317">
          <cell r="A1317">
            <v>2240799</v>
          </cell>
          <cell r="B1317" t="str">
            <v>     其他自然灾害救灾及恢复重建支出</v>
          </cell>
          <cell r="C1317" t="str">
            <v/>
          </cell>
          <cell r="D1317">
            <v>83</v>
          </cell>
          <cell r="E1317">
            <v>0</v>
          </cell>
          <cell r="F1317">
            <v>0</v>
          </cell>
        </row>
        <row r="1318">
          <cell r="A1318">
            <v>22499</v>
          </cell>
          <cell r="B1318" t="str">
            <v>   其他灾害防治及应急管理支出</v>
          </cell>
          <cell r="C1318" t="str">
            <v/>
          </cell>
          <cell r="D1318">
            <v>0</v>
          </cell>
          <cell r="E1318">
            <v>0</v>
          </cell>
          <cell r="F1318">
            <v>0</v>
          </cell>
        </row>
        <row r="1319">
          <cell r="A1319">
            <v>2249999</v>
          </cell>
          <cell r="B1319" t="str">
            <v>     其他灾害防治及应急管理支出</v>
          </cell>
          <cell r="C1319" t="str">
            <v/>
          </cell>
          <cell r="D1319">
            <v>0</v>
          </cell>
          <cell r="E1319">
            <v>0</v>
          </cell>
          <cell r="F1319">
            <v>0</v>
          </cell>
        </row>
        <row r="1320">
          <cell r="A1320">
            <v>227</v>
          </cell>
          <cell r="B1320" t="str">
            <v>预备费</v>
          </cell>
          <cell r="C1320" t="str">
            <v/>
          </cell>
          <cell r="D1320">
            <v>0</v>
          </cell>
          <cell r="E1320">
            <v>0</v>
          </cell>
          <cell r="F1320">
            <v>3000</v>
          </cell>
        </row>
        <row r="1321">
          <cell r="A1321">
            <v>232</v>
          </cell>
          <cell r="B1321" t="str">
            <v>债务付息支出</v>
          </cell>
          <cell r="C1321">
            <v>0</v>
          </cell>
          <cell r="D1321">
            <v>11980</v>
          </cell>
          <cell r="E1321">
            <v>9403</v>
          </cell>
          <cell r="F1321">
            <v>9400</v>
          </cell>
        </row>
        <row r="1322">
          <cell r="A1322">
            <v>23203</v>
          </cell>
          <cell r="B1322" t="str">
            <v>   地方政府一般债务付息支出</v>
          </cell>
          <cell r="C1322">
            <v>0</v>
          </cell>
          <cell r="D1322">
            <v>11980</v>
          </cell>
          <cell r="E1322">
            <v>9403</v>
          </cell>
          <cell r="F1322">
            <v>9400</v>
          </cell>
        </row>
        <row r="1323">
          <cell r="A1323">
            <v>2320301</v>
          </cell>
          <cell r="B1323" t="str">
            <v>     地方政府一般债券付息支出</v>
          </cell>
          <cell r="C1323" t="str">
            <v/>
          </cell>
          <cell r="D1323">
            <v>11980</v>
          </cell>
          <cell r="E1323">
            <v>9262</v>
          </cell>
          <cell r="F1323">
            <v>9400</v>
          </cell>
        </row>
        <row r="1324">
          <cell r="A1324">
            <v>2320302</v>
          </cell>
          <cell r="B1324" t="str">
            <v>     地方政府向外国政府借款付息支出</v>
          </cell>
          <cell r="C1324" t="str">
            <v/>
          </cell>
          <cell r="D1324">
            <v>0</v>
          </cell>
          <cell r="E1324">
            <v>0</v>
          </cell>
          <cell r="F1324">
            <v>0</v>
          </cell>
        </row>
        <row r="1325">
          <cell r="A1325">
            <v>2320303</v>
          </cell>
          <cell r="B1325" t="str">
            <v>     地方政府向国际组织借款付息支出</v>
          </cell>
          <cell r="C1325" t="str">
            <v/>
          </cell>
          <cell r="D1325">
            <v>0</v>
          </cell>
          <cell r="E1325">
            <v>141</v>
          </cell>
          <cell r="F1325">
            <v>0</v>
          </cell>
        </row>
        <row r="1326">
          <cell r="A1326">
            <v>2320399</v>
          </cell>
          <cell r="B1326" t="str">
            <v>     地方政府其他一般债务付息支出</v>
          </cell>
          <cell r="C1326">
            <v>0</v>
          </cell>
          <cell r="D1326">
            <v>0</v>
          </cell>
          <cell r="E1326">
            <v>0</v>
          </cell>
          <cell r="F1326">
            <v>0</v>
          </cell>
        </row>
        <row r="1327">
          <cell r="A1327">
            <v>233</v>
          </cell>
          <cell r="B1327" t="str">
            <v>   地方政府一般债务发行费用支出</v>
          </cell>
          <cell r="C1327" t="str">
            <v/>
          </cell>
          <cell r="D1327">
            <v>20</v>
          </cell>
          <cell r="E1327">
            <v>38</v>
          </cell>
          <cell r="F1327">
            <v>100</v>
          </cell>
        </row>
        <row r="1328">
          <cell r="A1328">
            <v>23303</v>
          </cell>
          <cell r="B1328" t="str">
            <v>   地方政府一般债务发行费用支出</v>
          </cell>
          <cell r="C1328" t="str">
            <v/>
          </cell>
          <cell r="D1328">
            <v>20</v>
          </cell>
          <cell r="E1328">
            <v>38</v>
          </cell>
          <cell r="F1328">
            <v>100</v>
          </cell>
        </row>
        <row r="1329">
          <cell r="A1329">
            <v>229</v>
          </cell>
          <cell r="B1329" t="str">
            <v>其他支出</v>
          </cell>
          <cell r="C1329">
            <v>0</v>
          </cell>
          <cell r="D1329">
            <v>11457</v>
          </cell>
          <cell r="E1329">
            <v>0</v>
          </cell>
          <cell r="F1329">
            <v>5000</v>
          </cell>
        </row>
        <row r="1330">
          <cell r="A1330">
            <v>22902</v>
          </cell>
          <cell r="B1330" t="str">
            <v>   年初预留</v>
          </cell>
          <cell r="C1330" t="str">
            <v/>
          </cell>
          <cell r="D1330">
            <v>0</v>
          </cell>
          <cell r="E1330">
            <v>0</v>
          </cell>
          <cell r="F1330">
            <v>5000</v>
          </cell>
        </row>
        <row r="1331">
          <cell r="A1331">
            <v>22999</v>
          </cell>
          <cell r="B1331" t="str">
            <v>   其他支出</v>
          </cell>
          <cell r="C1331" t="str">
            <v/>
          </cell>
          <cell r="D1331">
            <v>11457</v>
          </cell>
          <cell r="E1331">
            <v>0</v>
          </cell>
          <cell r="F1331">
            <v>0</v>
          </cell>
        </row>
        <row r="1332">
          <cell r="B1332" t="str">
            <v>支出合计</v>
          </cell>
          <cell r="C1332">
            <v>7918.86</v>
          </cell>
          <cell r="D1332">
            <v>281100</v>
          </cell>
          <cell r="E1332">
            <v>286809</v>
          </cell>
          <cell r="F1332">
            <v>295500.5</v>
          </cell>
        </row>
        <row r="1333">
          <cell r="A1333">
            <v>230</v>
          </cell>
          <cell r="B1333" t="str">
            <v>转移性支出</v>
          </cell>
          <cell r="C1333">
            <v>24054</v>
          </cell>
          <cell r="D1333">
            <v>25000</v>
          </cell>
          <cell r="E1333">
            <v>39522</v>
          </cell>
          <cell r="F1333">
            <v>32000</v>
          </cell>
        </row>
        <row r="1334">
          <cell r="A1334">
            <v>23001</v>
          </cell>
          <cell r="B1334" t="str">
            <v>     返还性支出</v>
          </cell>
        </row>
        <row r="1335">
          <cell r="A1335">
            <v>23006</v>
          </cell>
          <cell r="B1335" t="str">
            <v>   上解上级支出</v>
          </cell>
          <cell r="C1335">
            <v>24018</v>
          </cell>
          <cell r="D1335">
            <v>25000</v>
          </cell>
          <cell r="E1335">
            <v>39522</v>
          </cell>
          <cell r="F1335">
            <v>32000</v>
          </cell>
        </row>
        <row r="1336">
          <cell r="A1336">
            <v>2300601</v>
          </cell>
          <cell r="B1336" t="str">
            <v>       体制上解支出</v>
          </cell>
          <cell r="C1336">
            <v>7929</v>
          </cell>
          <cell r="D1336">
            <v>25000</v>
          </cell>
          <cell r="E1336">
            <v>10460</v>
          </cell>
          <cell r="F1336">
            <v>8000</v>
          </cell>
        </row>
        <row r="1337">
          <cell r="A1337">
            <v>2300602</v>
          </cell>
          <cell r="B1337" t="str">
            <v>       专项上解支出</v>
          </cell>
          <cell r="C1337">
            <v>16089</v>
          </cell>
          <cell r="D1337">
            <v>0</v>
          </cell>
          <cell r="E1337">
            <v>29062</v>
          </cell>
          <cell r="F1337">
            <v>24000</v>
          </cell>
        </row>
        <row r="1338">
          <cell r="A1338">
            <v>23008</v>
          </cell>
          <cell r="B1338" t="str">
            <v>   调出资金</v>
          </cell>
          <cell r="C1338">
            <v>0</v>
          </cell>
          <cell r="D1338">
            <v>0</v>
          </cell>
          <cell r="E1338">
            <v>0</v>
          </cell>
          <cell r="F1338">
            <v>0</v>
          </cell>
        </row>
        <row r="1339">
          <cell r="A1339">
            <v>23009</v>
          </cell>
          <cell r="B1339" t="str">
            <v>   年终结余</v>
          </cell>
          <cell r="C1339">
            <v>0</v>
          </cell>
          <cell r="D1339">
            <v>0</v>
          </cell>
          <cell r="E1339">
            <v>0</v>
          </cell>
          <cell r="F1339">
            <v>0</v>
          </cell>
        </row>
        <row r="1340">
          <cell r="A1340" t="str">
            <v>23009A</v>
          </cell>
          <cell r="B1340" t="str">
            <v>   上年结转对应安排支出</v>
          </cell>
          <cell r="C1340">
            <v>0</v>
          </cell>
          <cell r="D1340">
            <v>0</v>
          </cell>
          <cell r="E1340">
            <v>0</v>
          </cell>
          <cell r="F1340">
            <v>0</v>
          </cell>
        </row>
        <row r="1341">
          <cell r="A1341">
            <v>23013</v>
          </cell>
          <cell r="B1341" t="str">
            <v>   援助其他地区支出</v>
          </cell>
          <cell r="C1341">
            <v>0</v>
          </cell>
          <cell r="D1341">
            <v>0</v>
          </cell>
          <cell r="E1341">
            <v>0</v>
          </cell>
          <cell r="F1341">
            <v>0</v>
          </cell>
        </row>
        <row r="1342">
          <cell r="A1342">
            <v>23015</v>
          </cell>
          <cell r="B1342" t="str">
            <v>   安排预算稳定调节基金</v>
          </cell>
          <cell r="C1342">
            <v>0</v>
          </cell>
          <cell r="D1342">
            <v>0</v>
          </cell>
        </row>
        <row r="1342">
          <cell r="F1342">
            <v>0</v>
          </cell>
        </row>
        <row r="1343">
          <cell r="A1343">
            <v>23016</v>
          </cell>
          <cell r="B1343" t="str">
            <v>   补充预算周转金</v>
          </cell>
          <cell r="C1343">
            <v>36</v>
          </cell>
          <cell r="D1343">
            <v>0</v>
          </cell>
        </row>
        <row r="1343">
          <cell r="F1343">
            <v>0</v>
          </cell>
        </row>
        <row r="1344">
          <cell r="A1344">
            <v>231</v>
          </cell>
          <cell r="B1344" t="str">
            <v>地方政府一般债务还本支出</v>
          </cell>
          <cell r="C1344">
            <v>15240</v>
          </cell>
          <cell r="D1344">
            <v>0</v>
          </cell>
          <cell r="E1344">
            <v>43170</v>
          </cell>
        </row>
        <row r="1345">
          <cell r="B1345" t="str">
            <v>支出总计</v>
          </cell>
          <cell r="C1345">
            <v>47212.86</v>
          </cell>
          <cell r="D1345">
            <v>306100</v>
          </cell>
          <cell r="E1345">
            <v>369501</v>
          </cell>
          <cell r="F1345">
            <v>327500.5</v>
          </cell>
        </row>
        <row r="1346">
          <cell r="E1346">
            <v>0</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3"/>
  <sheetViews>
    <sheetView showGridLines="0" showZeros="0" view="pageBreakPreview" zoomScaleNormal="90" topLeftCell="B1" workbookViewId="0">
      <pane ySplit="4" topLeftCell="A30" activePane="bottomLeft" state="frozen"/>
      <selection/>
      <selection pane="bottomLeft" activeCell="G10" sqref="G10"/>
    </sheetView>
  </sheetViews>
  <sheetFormatPr defaultColWidth="9" defaultRowHeight="14.25" outlineLevelCol="4"/>
  <cols>
    <col min="1" max="1" width="17.6333333333333" style="274" customWidth="1"/>
    <col min="2" max="2" width="50.75" style="274" customWidth="1"/>
    <col min="3" max="4" width="20.6333333333333" style="274" customWidth="1"/>
    <col min="5" max="5" width="20.6333333333333" style="480" customWidth="1"/>
    <col min="6" max="16384" width="9" style="481"/>
  </cols>
  <sheetData>
    <row r="1" ht="22.5" spans="2:2">
      <c r="B1" s="482" t="s">
        <v>0</v>
      </c>
    </row>
    <row r="2" ht="45" customHeight="1" spans="1:5">
      <c r="A2" s="277"/>
      <c r="B2" s="277" t="s">
        <v>1</v>
      </c>
      <c r="C2" s="277"/>
      <c r="D2" s="277"/>
      <c r="E2" s="277"/>
    </row>
    <row r="3" ht="18.95" customHeight="1" spans="1:5">
      <c r="A3" s="276"/>
      <c r="B3" s="483"/>
      <c r="C3" s="484"/>
      <c r="D3" s="276"/>
      <c r="E3" s="280" t="s">
        <v>2</v>
      </c>
    </row>
    <row r="4" s="477" customFormat="1" ht="45" customHeight="1" spans="1:5">
      <c r="A4" s="281" t="s">
        <v>3</v>
      </c>
      <c r="B4" s="485" t="s">
        <v>4</v>
      </c>
      <c r="C4" s="283" t="s">
        <v>5</v>
      </c>
      <c r="D4" s="283" t="s">
        <v>6</v>
      </c>
      <c r="E4" s="485" t="s">
        <v>7</v>
      </c>
    </row>
    <row r="5" ht="37.5" customHeight="1" spans="1:5">
      <c r="A5" s="454" t="s">
        <v>8</v>
      </c>
      <c r="B5" s="455" t="s">
        <v>9</v>
      </c>
      <c r="C5" s="353">
        <f>SUM(C6:C20)</f>
        <v>70169</v>
      </c>
      <c r="D5" s="353">
        <f>SUM(D6:D20)</f>
        <v>82400</v>
      </c>
      <c r="E5" s="324">
        <f>(D5-C5)/C5</f>
        <v>0.174</v>
      </c>
    </row>
    <row r="6" ht="37.5" customHeight="1" spans="1:5">
      <c r="A6" s="358" t="s">
        <v>10</v>
      </c>
      <c r="B6" s="304" t="s">
        <v>11</v>
      </c>
      <c r="C6" s="352">
        <v>20544</v>
      </c>
      <c r="D6" s="352">
        <v>39530</v>
      </c>
      <c r="E6" s="324">
        <f t="shared" ref="E6:E40" si="0">(D6-C6)/C6</f>
        <v>0.924</v>
      </c>
    </row>
    <row r="7" ht="37.5" customHeight="1" spans="1:5">
      <c r="A7" s="358" t="s">
        <v>12</v>
      </c>
      <c r="B7" s="304" t="s">
        <v>13</v>
      </c>
      <c r="C7" s="352">
        <v>2694</v>
      </c>
      <c r="D7" s="352">
        <v>2800</v>
      </c>
      <c r="E7" s="324">
        <f t="shared" si="0"/>
        <v>0.039</v>
      </c>
    </row>
    <row r="8" ht="37.5" customHeight="1" spans="1:5">
      <c r="A8" s="358" t="s">
        <v>14</v>
      </c>
      <c r="B8" s="304" t="s">
        <v>15</v>
      </c>
      <c r="C8" s="352">
        <v>901</v>
      </c>
      <c r="D8" s="352">
        <v>910</v>
      </c>
      <c r="E8" s="324">
        <f t="shared" si="0"/>
        <v>0.01</v>
      </c>
    </row>
    <row r="9" ht="37.5" customHeight="1" spans="1:5">
      <c r="A9" s="358" t="s">
        <v>16</v>
      </c>
      <c r="B9" s="304" t="s">
        <v>17</v>
      </c>
      <c r="C9" s="352">
        <v>918</v>
      </c>
      <c r="D9" s="352">
        <v>960</v>
      </c>
      <c r="E9" s="324">
        <f t="shared" si="0"/>
        <v>0.046</v>
      </c>
    </row>
    <row r="10" ht="37.5" customHeight="1" spans="1:5">
      <c r="A10" s="358" t="s">
        <v>18</v>
      </c>
      <c r="B10" s="304" t="s">
        <v>19</v>
      </c>
      <c r="C10" s="352">
        <v>4195</v>
      </c>
      <c r="D10" s="352">
        <v>4200</v>
      </c>
      <c r="E10" s="324">
        <f t="shared" si="0"/>
        <v>0.001</v>
      </c>
    </row>
    <row r="11" ht="37.5" customHeight="1" spans="1:5">
      <c r="A11" s="358" t="s">
        <v>20</v>
      </c>
      <c r="B11" s="304" t="s">
        <v>21</v>
      </c>
      <c r="C11" s="352">
        <v>3762</v>
      </c>
      <c r="D11" s="352">
        <v>3100</v>
      </c>
      <c r="E11" s="324">
        <f t="shared" si="0"/>
        <v>-0.176</v>
      </c>
    </row>
    <row r="12" ht="37.5" customHeight="1" spans="1:5">
      <c r="A12" s="358" t="s">
        <v>22</v>
      </c>
      <c r="B12" s="304" t="s">
        <v>23</v>
      </c>
      <c r="C12" s="352">
        <v>2600</v>
      </c>
      <c r="D12" s="352">
        <v>2000</v>
      </c>
      <c r="E12" s="324">
        <f t="shared" si="0"/>
        <v>-0.231</v>
      </c>
    </row>
    <row r="13" ht="37.5" customHeight="1" spans="1:5">
      <c r="A13" s="358" t="s">
        <v>24</v>
      </c>
      <c r="B13" s="304" t="s">
        <v>25</v>
      </c>
      <c r="C13" s="352">
        <v>4851</v>
      </c>
      <c r="D13" s="352">
        <v>4100</v>
      </c>
      <c r="E13" s="324">
        <f t="shared" si="0"/>
        <v>-0.155</v>
      </c>
    </row>
    <row r="14" ht="37.5" customHeight="1" spans="1:5">
      <c r="A14" s="358" t="s">
        <v>26</v>
      </c>
      <c r="B14" s="304" t="s">
        <v>27</v>
      </c>
      <c r="C14" s="352">
        <v>10852</v>
      </c>
      <c r="D14" s="352">
        <v>8600</v>
      </c>
      <c r="E14" s="324">
        <f t="shared" si="0"/>
        <v>-0.208</v>
      </c>
    </row>
    <row r="15" ht="37.5" customHeight="1" spans="1:5">
      <c r="A15" s="358" t="s">
        <v>28</v>
      </c>
      <c r="B15" s="304" t="s">
        <v>29</v>
      </c>
      <c r="C15" s="352">
        <v>2034</v>
      </c>
      <c r="D15" s="352">
        <v>1800</v>
      </c>
      <c r="E15" s="324">
        <f t="shared" si="0"/>
        <v>-0.115</v>
      </c>
    </row>
    <row r="16" ht="37.5" customHeight="1" spans="1:5">
      <c r="A16" s="358" t="s">
        <v>30</v>
      </c>
      <c r="B16" s="304" t="s">
        <v>31</v>
      </c>
      <c r="C16" s="352">
        <v>71</v>
      </c>
      <c r="D16" s="352">
        <v>500</v>
      </c>
      <c r="E16" s="324">
        <f t="shared" si="0"/>
        <v>6.042</v>
      </c>
    </row>
    <row r="17" ht="37.5" customHeight="1" spans="1:5">
      <c r="A17" s="358" t="s">
        <v>32</v>
      </c>
      <c r="B17" s="304" t="s">
        <v>33</v>
      </c>
      <c r="C17" s="352">
        <v>4064</v>
      </c>
      <c r="D17" s="352">
        <v>2400</v>
      </c>
      <c r="E17" s="324">
        <f t="shared" si="0"/>
        <v>-0.409</v>
      </c>
    </row>
    <row r="18" ht="37.5" customHeight="1" spans="1:5">
      <c r="A18" s="358" t="s">
        <v>34</v>
      </c>
      <c r="B18" s="304" t="s">
        <v>35</v>
      </c>
      <c r="C18" s="352">
        <v>11038</v>
      </c>
      <c r="D18" s="352">
        <v>10500</v>
      </c>
      <c r="E18" s="324">
        <f t="shared" si="0"/>
        <v>-0.049</v>
      </c>
    </row>
    <row r="19" ht="37.5" customHeight="1" spans="1:5">
      <c r="A19" s="358" t="s">
        <v>36</v>
      </c>
      <c r="B19" s="304" t="s">
        <v>37</v>
      </c>
      <c r="C19" s="352">
        <v>1641</v>
      </c>
      <c r="D19" s="352">
        <v>1000</v>
      </c>
      <c r="E19" s="324">
        <f t="shared" si="0"/>
        <v>-0.391</v>
      </c>
    </row>
    <row r="20" ht="37.5" customHeight="1" spans="1:5">
      <c r="A20" s="493" t="s">
        <v>38</v>
      </c>
      <c r="B20" s="304" t="s">
        <v>39</v>
      </c>
      <c r="C20" s="352">
        <v>4</v>
      </c>
      <c r="D20" s="352"/>
      <c r="E20" s="324">
        <f t="shared" si="0"/>
        <v>-1</v>
      </c>
    </row>
    <row r="21" ht="37.5" customHeight="1" spans="1:5">
      <c r="A21" s="356" t="s">
        <v>40</v>
      </c>
      <c r="B21" s="455" t="s">
        <v>41</v>
      </c>
      <c r="C21" s="353">
        <f>SUM(C22:C29)</f>
        <v>14530</v>
      </c>
      <c r="D21" s="353">
        <f>SUM(D22:D29)</f>
        <v>7400</v>
      </c>
      <c r="E21" s="324">
        <f t="shared" si="0"/>
        <v>-0.491</v>
      </c>
    </row>
    <row r="22" ht="37.5" customHeight="1" spans="1:5">
      <c r="A22" s="486" t="s">
        <v>42</v>
      </c>
      <c r="B22" s="304" t="s">
        <v>43</v>
      </c>
      <c r="C22" s="352">
        <v>5205</v>
      </c>
      <c r="D22" s="352">
        <v>2600</v>
      </c>
      <c r="E22" s="324">
        <f t="shared" si="0"/>
        <v>-0.5</v>
      </c>
    </row>
    <row r="23" ht="37.5" customHeight="1" spans="1:5">
      <c r="A23" s="358" t="s">
        <v>44</v>
      </c>
      <c r="B23" s="487" t="s">
        <v>45</v>
      </c>
      <c r="C23" s="352">
        <v>3454</v>
      </c>
      <c r="D23" s="352">
        <v>1000</v>
      </c>
      <c r="E23" s="324">
        <f t="shared" si="0"/>
        <v>-0.71</v>
      </c>
    </row>
    <row r="24" ht="37.5" customHeight="1" spans="1:5">
      <c r="A24" s="358" t="s">
        <v>46</v>
      </c>
      <c r="B24" s="304" t="s">
        <v>47</v>
      </c>
      <c r="C24" s="352">
        <v>1803</v>
      </c>
      <c r="D24" s="352">
        <v>1500</v>
      </c>
      <c r="E24" s="324">
        <f t="shared" si="0"/>
        <v>-0.168</v>
      </c>
    </row>
    <row r="25" ht="37.5" customHeight="1" spans="1:5">
      <c r="A25" s="358" t="s">
        <v>48</v>
      </c>
      <c r="B25" s="304" t="s">
        <v>49</v>
      </c>
      <c r="C25" s="352"/>
      <c r="D25" s="352"/>
      <c r="E25" s="324"/>
    </row>
    <row r="26" ht="37.5" customHeight="1" spans="1:5">
      <c r="A26" s="358" t="s">
        <v>50</v>
      </c>
      <c r="B26" s="304" t="s">
        <v>51</v>
      </c>
      <c r="C26" s="352">
        <v>3857</v>
      </c>
      <c r="D26" s="352">
        <v>2200</v>
      </c>
      <c r="E26" s="324">
        <f t="shared" si="0"/>
        <v>-0.43</v>
      </c>
    </row>
    <row r="27" ht="37.5" customHeight="1" spans="1:5">
      <c r="A27" s="358" t="s">
        <v>52</v>
      </c>
      <c r="B27" s="304" t="s">
        <v>53</v>
      </c>
      <c r="C27" s="352"/>
      <c r="D27" s="352"/>
      <c r="E27" s="324"/>
    </row>
    <row r="28" ht="37.5" customHeight="1" spans="1:5">
      <c r="A28" s="358" t="s">
        <v>54</v>
      </c>
      <c r="B28" s="304" t="s">
        <v>55</v>
      </c>
      <c r="C28" s="352">
        <v>210</v>
      </c>
      <c r="D28" s="352">
        <v>100</v>
      </c>
      <c r="E28" s="324">
        <f t="shared" si="0"/>
        <v>-0.524</v>
      </c>
    </row>
    <row r="29" ht="37.5" customHeight="1" spans="1:5">
      <c r="A29" s="358" t="s">
        <v>56</v>
      </c>
      <c r="B29" s="304" t="s">
        <v>57</v>
      </c>
      <c r="C29" s="352">
        <v>1</v>
      </c>
      <c r="D29" s="352"/>
      <c r="E29" s="324">
        <f t="shared" si="0"/>
        <v>-1</v>
      </c>
    </row>
    <row r="30" ht="37.5" customHeight="1" spans="1:5">
      <c r="A30" s="358"/>
      <c r="B30" s="304"/>
      <c r="C30" s="352"/>
      <c r="D30" s="352"/>
      <c r="E30" s="324"/>
    </row>
    <row r="31" s="478" customFormat="1" ht="37.5" customHeight="1" spans="1:5">
      <c r="A31" s="488"/>
      <c r="B31" s="453" t="s">
        <v>58</v>
      </c>
      <c r="C31" s="353">
        <f>C5+C21</f>
        <v>84699</v>
      </c>
      <c r="D31" s="353">
        <f>D5+D21</f>
        <v>89800</v>
      </c>
      <c r="E31" s="324">
        <f t="shared" si="0"/>
        <v>0.06</v>
      </c>
    </row>
    <row r="32" ht="37.5" customHeight="1" spans="1:5">
      <c r="A32" s="356">
        <v>105</v>
      </c>
      <c r="B32" s="303" t="s">
        <v>59</v>
      </c>
      <c r="C32" s="353">
        <v>38800</v>
      </c>
      <c r="D32" s="353"/>
      <c r="E32" s="324">
        <f t="shared" si="0"/>
        <v>-1</v>
      </c>
    </row>
    <row r="33" ht="37.5" customHeight="1" spans="1:5">
      <c r="A33" s="454">
        <v>110</v>
      </c>
      <c r="B33" s="455" t="s">
        <v>60</v>
      </c>
      <c r="C33" s="353">
        <f>C34+C35+C37+C39</f>
        <v>246002</v>
      </c>
      <c r="D33" s="353">
        <f>D34+D35+D37+D39</f>
        <v>237700</v>
      </c>
      <c r="E33" s="324">
        <f t="shared" si="0"/>
        <v>-0.034</v>
      </c>
    </row>
    <row r="34" ht="37.5" customHeight="1" spans="1:5">
      <c r="A34" s="358">
        <v>11001</v>
      </c>
      <c r="B34" s="304" t="s">
        <v>61</v>
      </c>
      <c r="C34" s="352">
        <v>6720</v>
      </c>
      <c r="D34" s="352">
        <v>4020</v>
      </c>
      <c r="E34" s="324">
        <f t="shared" si="0"/>
        <v>-0.402</v>
      </c>
    </row>
    <row r="35" ht="37.5" customHeight="1" spans="1:5">
      <c r="A35" s="358"/>
      <c r="B35" s="304" t="s">
        <v>62</v>
      </c>
      <c r="C35" s="352">
        <f>177473+25647</f>
        <v>203120</v>
      </c>
      <c r="D35" s="352">
        <f>160980+25000</f>
        <v>185980</v>
      </c>
      <c r="E35" s="324">
        <f t="shared" si="0"/>
        <v>-0.084</v>
      </c>
    </row>
    <row r="36" ht="37.5" customHeight="1" spans="1:5">
      <c r="A36" s="358">
        <v>11008</v>
      </c>
      <c r="B36" s="304" t="s">
        <v>63</v>
      </c>
      <c r="C36" s="352"/>
      <c r="D36" s="352"/>
      <c r="E36" s="324"/>
    </row>
    <row r="37" ht="37.5" customHeight="1" spans="1:5">
      <c r="A37" s="358">
        <v>11009</v>
      </c>
      <c r="B37" s="304" t="s">
        <v>64</v>
      </c>
      <c r="C37" s="352">
        <v>29572</v>
      </c>
      <c r="D37" s="352">
        <v>47700</v>
      </c>
      <c r="E37" s="324">
        <f t="shared" si="0"/>
        <v>0.613</v>
      </c>
    </row>
    <row r="38" s="479" customFormat="1" ht="37.5" customHeight="1" spans="1:5">
      <c r="A38" s="489">
        <v>11013</v>
      </c>
      <c r="B38" s="308" t="s">
        <v>65</v>
      </c>
      <c r="C38" s="352"/>
      <c r="D38" s="352"/>
      <c r="E38" s="324"/>
    </row>
    <row r="39" s="479" customFormat="1" ht="37.5" customHeight="1" spans="1:5">
      <c r="A39" s="489">
        <v>11015</v>
      </c>
      <c r="B39" s="308" t="s">
        <v>66</v>
      </c>
      <c r="C39" s="352">
        <v>6590</v>
      </c>
      <c r="D39" s="352"/>
      <c r="E39" s="324">
        <f t="shared" si="0"/>
        <v>-1</v>
      </c>
    </row>
    <row r="40" ht="37.5" customHeight="1" spans="1:5">
      <c r="A40" s="490"/>
      <c r="B40" s="491" t="s">
        <v>67</v>
      </c>
      <c r="C40" s="353">
        <f>C31+C32+C33</f>
        <v>369501</v>
      </c>
      <c r="D40" s="353">
        <f>D31+D32+D33</f>
        <v>327500</v>
      </c>
      <c r="E40" s="324">
        <f t="shared" si="0"/>
        <v>-0.114</v>
      </c>
    </row>
    <row r="41" spans="3:4">
      <c r="C41" s="492"/>
      <c r="D41" s="492"/>
    </row>
    <row r="42" spans="4:4">
      <c r="D42" s="492"/>
    </row>
    <row r="43" spans="3:4">
      <c r="C43" s="492"/>
      <c r="D43" s="492"/>
    </row>
    <row r="44" spans="4:4">
      <c r="D44" s="492"/>
    </row>
    <row r="45" spans="3:4">
      <c r="C45" s="492"/>
      <c r="D45" s="492"/>
    </row>
    <row r="46" spans="3:4">
      <c r="C46" s="492"/>
      <c r="D46" s="492"/>
    </row>
    <row r="47" spans="4:4">
      <c r="D47" s="492"/>
    </row>
    <row r="48" spans="3:4">
      <c r="C48" s="492"/>
      <c r="D48" s="492"/>
    </row>
    <row r="49" spans="3:4">
      <c r="C49" s="492"/>
      <c r="D49" s="492"/>
    </row>
    <row r="50" spans="3:4">
      <c r="C50" s="492"/>
      <c r="D50" s="492"/>
    </row>
    <row r="51" spans="3:4">
      <c r="C51" s="492"/>
      <c r="D51" s="492"/>
    </row>
    <row r="52" spans="4:4">
      <c r="D52" s="492"/>
    </row>
    <row r="53" spans="3:4">
      <c r="C53" s="492"/>
      <c r="D53" s="492"/>
    </row>
  </sheetData>
  <autoFilter xmlns:etc="http://www.wps.cn/officeDocument/2017/etCustomData" ref="A4:E40" etc:filterBottomFollowUsedRange="0">
    <extLst/>
  </autoFilter>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
    <cfRule type="expression" dxfId="1" priority="29" stopIfTrue="1">
      <formula>"len($A:$A)=3"</formula>
    </cfRule>
  </conditionalFormatting>
  <conditionalFormatting sqref="D32">
    <cfRule type="expression" dxfId="1" priority="18" stopIfTrue="1">
      <formula>"len($A:$A)=3"</formula>
    </cfRule>
  </conditionalFormatting>
  <conditionalFormatting sqref="D39">
    <cfRule type="expression" dxfId="1" priority="21"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C8:C9">
    <cfRule type="expression" dxfId="1" priority="31"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6:D7">
    <cfRule type="expression" dxfId="1" priority="22" stopIfTrue="1">
      <formula>"len($A:$A)=3"</formula>
    </cfRule>
  </conditionalFormatting>
  <conditionalFormatting sqref="D8:D9">
    <cfRule type="expression" dxfId="1" priority="20" stopIfTrue="1">
      <formula>"len($A:$A)=3"</formula>
    </cfRule>
  </conditionalFormatting>
  <conditionalFormatting sqref="D34:D35">
    <cfRule type="expression" dxfId="1" priority="16" stopIfTrue="1">
      <formula>"len($A:$A)=3"</formula>
    </cfRule>
  </conditionalFormatting>
  <conditionalFormatting sqref="D36:D37">
    <cfRule type="expression" dxfId="1" priority="14" stopIfTrue="1">
      <formula>"len($A:$A)=3"</formula>
    </cfRule>
  </conditionalFormatting>
  <conditionalFormatting sqref="D38:D39">
    <cfRule type="expression" dxfId="1" priority="24" stopIfTrue="1">
      <formula>"len($A:$A)=3"</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5:C7 D5">
    <cfRule type="expression" dxfId="1" priority="33" stopIfTrue="1">
      <formula>"len($A:$A)=3"</formula>
    </cfRule>
  </conditionalFormatting>
  <conditionalFormatting sqref="C5:C30 D5 D21">
    <cfRule type="expression" dxfId="1" priority="30" stopIfTrue="1">
      <formula>"len($A:$A)=3"</formula>
    </cfRule>
  </conditionalFormatting>
  <conditionalFormatting sqref="D6:D20 D22:D30">
    <cfRule type="expression" dxfId="1" priority="19" stopIfTrue="1">
      <formula>"len($A:$A)=3"</formula>
    </cfRule>
  </conditionalFormatting>
  <conditionalFormatting sqref="C32:C33 C34:D35 D33">
    <cfRule type="expression" dxfId="1" priority="34" stopIfTrue="1">
      <formula>"len($A:$A)=3"</formula>
    </cfRule>
  </conditionalFormatting>
  <conditionalFormatting sqref="D32 D34:D35">
    <cfRule type="expression" dxfId="1" priority="23" stopIfTrue="1">
      <formula>"len($A:$A)=3"</formula>
    </cfRule>
  </conditionalFormatting>
  <conditionalFormatting sqref="A33:B35 B39:B40">
    <cfRule type="expression" dxfId="1" priority="12" stopIfTrue="1">
      <formula>"len($A:$A)=3"</formula>
    </cfRule>
  </conditionalFormatting>
  <conditionalFormatting sqref="C33:D35">
    <cfRule type="expression" dxfId="1" priority="28" stopIfTrue="1">
      <formula>"len($A:$A)=3"</formula>
    </cfRule>
  </conditionalFormatting>
  <conditionalFormatting sqref="A34:B35">
    <cfRule type="expression" dxfId="1" priority="11"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82"/>
  <sheetViews>
    <sheetView showGridLines="0" showZeros="0" view="pageBreakPreview" zoomScaleNormal="115" workbookViewId="0">
      <pane ySplit="3" topLeftCell="A262" activePane="bottomLeft" state="frozen"/>
      <selection/>
      <selection pane="bottomLeft" activeCell="B274" sqref="B274"/>
    </sheetView>
  </sheetViews>
  <sheetFormatPr defaultColWidth="9" defaultRowHeight="14.25" outlineLevelCol="4"/>
  <cols>
    <col min="1" max="1" width="21.5" style="276" customWidth="1"/>
    <col min="2" max="2" width="50.75" style="276" customWidth="1"/>
    <col min="3" max="4" width="20.6333333333333" style="276" customWidth="1"/>
    <col min="5" max="5" width="20.6333333333333" style="342" customWidth="1"/>
    <col min="6" max="16384" width="9" style="276"/>
  </cols>
  <sheetData>
    <row r="1" ht="45" customHeight="1" spans="2:5">
      <c r="B1" s="277" t="s">
        <v>2550</v>
      </c>
      <c r="C1" s="277"/>
      <c r="D1" s="277"/>
      <c r="E1" s="277"/>
    </row>
    <row r="2" s="278" customFormat="1" ht="20.1" customHeight="1" spans="2:5">
      <c r="B2" s="279"/>
      <c r="C2" s="279"/>
      <c r="D2" s="279"/>
      <c r="E2" s="280" t="s">
        <v>2</v>
      </c>
    </row>
    <row r="3" s="341" customFormat="1" ht="45" customHeight="1" spans="1:5">
      <c r="A3" s="281" t="s">
        <v>3</v>
      </c>
      <c r="B3" s="282" t="s">
        <v>4</v>
      </c>
      <c r="C3" s="283" t="s">
        <v>5</v>
      </c>
      <c r="D3" s="283" t="s">
        <v>6</v>
      </c>
      <c r="E3" s="283" t="s">
        <v>7</v>
      </c>
    </row>
    <row r="4" ht="38" customHeight="1" spans="1:5">
      <c r="A4" s="284" t="s">
        <v>81</v>
      </c>
      <c r="B4" s="285" t="s">
        <v>2551</v>
      </c>
      <c r="C4" s="323"/>
      <c r="D4" s="323"/>
      <c r="E4" s="297"/>
    </row>
    <row r="5" ht="38" customHeight="1" spans="1:5">
      <c r="A5" s="289" t="s">
        <v>2552</v>
      </c>
      <c r="B5" s="288" t="s">
        <v>2553</v>
      </c>
      <c r="C5" s="326"/>
      <c r="D5" s="326"/>
      <c r="E5" s="292"/>
    </row>
    <row r="6" ht="38" customHeight="1" spans="1:5">
      <c r="A6" s="289" t="s">
        <v>2554</v>
      </c>
      <c r="B6" s="290" t="s">
        <v>2555</v>
      </c>
      <c r="C6" s="291"/>
      <c r="D6" s="291"/>
      <c r="E6" s="292" t="str">
        <f t="shared" ref="E4:E68" si="0">IF(C6&gt;0,D6/C6-1,IF(C6&lt;0,-(D6/C6-1),""))</f>
        <v/>
      </c>
    </row>
    <row r="7" ht="38" customHeight="1" spans="1:5">
      <c r="A7" s="289" t="s">
        <v>2556</v>
      </c>
      <c r="B7" s="290" t="s">
        <v>2557</v>
      </c>
      <c r="C7" s="291"/>
      <c r="D7" s="291"/>
      <c r="E7" s="292" t="str">
        <f t="shared" si="0"/>
        <v/>
      </c>
    </row>
    <row r="8" ht="38" customHeight="1" spans="1:5">
      <c r="A8" s="289" t="s">
        <v>2558</v>
      </c>
      <c r="B8" s="290" t="s">
        <v>2559</v>
      </c>
      <c r="C8" s="291"/>
      <c r="D8" s="291"/>
      <c r="E8" s="292" t="str">
        <f t="shared" si="0"/>
        <v/>
      </c>
    </row>
    <row r="9" s="270" customFormat="1" ht="38" customHeight="1" spans="1:5">
      <c r="A9" s="289" t="s">
        <v>2560</v>
      </c>
      <c r="B9" s="290" t="s">
        <v>2561</v>
      </c>
      <c r="C9" s="291"/>
      <c r="D9" s="291"/>
      <c r="E9" s="292" t="str">
        <f t="shared" si="0"/>
        <v/>
      </c>
    </row>
    <row r="10" ht="38" customHeight="1" spans="1:5">
      <c r="A10" s="289" t="s">
        <v>2562</v>
      </c>
      <c r="B10" s="290" t="s">
        <v>2563</v>
      </c>
      <c r="C10" s="291"/>
      <c r="D10" s="291"/>
      <c r="E10" s="292" t="str">
        <f t="shared" si="0"/>
        <v/>
      </c>
    </row>
    <row r="11" ht="38" customHeight="1" spans="1:5">
      <c r="A11" s="289" t="s">
        <v>2564</v>
      </c>
      <c r="B11" s="288" t="s">
        <v>2565</v>
      </c>
      <c r="C11" s="326"/>
      <c r="D11" s="326"/>
      <c r="E11" s="292"/>
    </row>
    <row r="12" s="270" customFormat="1" ht="38" customHeight="1" spans="1:5">
      <c r="A12" s="289" t="s">
        <v>2566</v>
      </c>
      <c r="B12" s="290" t="s">
        <v>2567</v>
      </c>
      <c r="C12" s="291">
        <v>0</v>
      </c>
      <c r="D12" s="291">
        <v>0</v>
      </c>
      <c r="E12" s="292" t="str">
        <f t="shared" si="0"/>
        <v/>
      </c>
    </row>
    <row r="13" ht="38" customHeight="1" spans="1:5">
      <c r="A13" s="289" t="s">
        <v>2568</v>
      </c>
      <c r="B13" s="290" t="s">
        <v>2569</v>
      </c>
      <c r="C13" s="291"/>
      <c r="D13" s="291"/>
      <c r="E13" s="292" t="str">
        <f t="shared" si="0"/>
        <v/>
      </c>
    </row>
    <row r="14" s="270" customFormat="1" ht="38" customHeight="1" spans="1:5">
      <c r="A14" s="289" t="s">
        <v>2570</v>
      </c>
      <c r="B14" s="290" t="s">
        <v>2571</v>
      </c>
      <c r="C14" s="291"/>
      <c r="D14" s="291"/>
      <c r="E14" s="292" t="str">
        <f t="shared" si="0"/>
        <v/>
      </c>
    </row>
    <row r="15" ht="38" customHeight="1" spans="1:5">
      <c r="A15" s="289" t="s">
        <v>2572</v>
      </c>
      <c r="B15" s="290" t="s">
        <v>2573</v>
      </c>
      <c r="C15" s="291"/>
      <c r="D15" s="291"/>
      <c r="E15" s="292" t="str">
        <f t="shared" si="0"/>
        <v/>
      </c>
    </row>
    <row r="16" ht="38" customHeight="1" spans="1:5">
      <c r="A16" s="289" t="s">
        <v>2574</v>
      </c>
      <c r="B16" s="290" t="s">
        <v>2575</v>
      </c>
      <c r="C16" s="291"/>
      <c r="D16" s="291"/>
      <c r="E16" s="292" t="str">
        <f t="shared" si="0"/>
        <v/>
      </c>
    </row>
    <row r="17" s="270" customFormat="1" ht="38" customHeight="1" spans="1:5">
      <c r="A17" s="289" t="s">
        <v>2576</v>
      </c>
      <c r="B17" s="290" t="s">
        <v>2577</v>
      </c>
      <c r="C17" s="291">
        <f>SUM(C18:C19)</f>
        <v>0</v>
      </c>
      <c r="D17" s="291">
        <f>SUM(D18:D19)</f>
        <v>0</v>
      </c>
      <c r="E17" s="292" t="str">
        <f t="shared" si="0"/>
        <v/>
      </c>
    </row>
    <row r="18" s="270" customFormat="1" ht="38" customHeight="1" spans="1:5">
      <c r="A18" s="289" t="s">
        <v>2578</v>
      </c>
      <c r="B18" s="290" t="s">
        <v>2579</v>
      </c>
      <c r="C18" s="291">
        <v>0</v>
      </c>
      <c r="D18" s="291">
        <v>0</v>
      </c>
      <c r="E18" s="292" t="str">
        <f t="shared" si="0"/>
        <v/>
      </c>
    </row>
    <row r="19" s="270" customFormat="1" ht="38" customHeight="1" spans="1:5">
      <c r="A19" s="289" t="s">
        <v>2580</v>
      </c>
      <c r="B19" s="290" t="s">
        <v>2581</v>
      </c>
      <c r="C19" s="291">
        <v>0</v>
      </c>
      <c r="D19" s="291">
        <v>0</v>
      </c>
      <c r="E19" s="292" t="str">
        <f t="shared" si="0"/>
        <v/>
      </c>
    </row>
    <row r="20" ht="38" customHeight="1" spans="1:5">
      <c r="A20" s="284" t="s">
        <v>83</v>
      </c>
      <c r="B20" s="285" t="s">
        <v>2582</v>
      </c>
      <c r="C20" s="323">
        <v>1850</v>
      </c>
      <c r="D20" s="323">
        <v>1520</v>
      </c>
      <c r="E20" s="292">
        <f t="shared" si="0"/>
        <v>-0.178</v>
      </c>
    </row>
    <row r="21" ht="38" customHeight="1" spans="1:5">
      <c r="A21" s="289" t="s">
        <v>2583</v>
      </c>
      <c r="B21" s="288" t="s">
        <v>2584</v>
      </c>
      <c r="C21" s="326">
        <v>1812</v>
      </c>
      <c r="D21" s="326">
        <v>1420</v>
      </c>
      <c r="E21" s="292">
        <f t="shared" si="0"/>
        <v>-0.216</v>
      </c>
    </row>
    <row r="22" ht="38" customHeight="1" spans="1:5">
      <c r="A22" s="289" t="s">
        <v>2585</v>
      </c>
      <c r="B22" s="290" t="s">
        <v>2586</v>
      </c>
      <c r="C22" s="291">
        <v>483</v>
      </c>
      <c r="D22" s="291">
        <v>420</v>
      </c>
      <c r="E22" s="292">
        <f t="shared" si="0"/>
        <v>-0.13</v>
      </c>
    </row>
    <row r="23" ht="38" customHeight="1" spans="1:5">
      <c r="A23" s="289" t="s">
        <v>2587</v>
      </c>
      <c r="B23" s="290" t="s">
        <v>2588</v>
      </c>
      <c r="C23" s="291">
        <v>1329</v>
      </c>
      <c r="D23" s="291">
        <v>1000</v>
      </c>
      <c r="E23" s="292">
        <f t="shared" si="0"/>
        <v>-0.248</v>
      </c>
    </row>
    <row r="24" ht="38" customHeight="1" spans="1:5">
      <c r="A24" s="289" t="s">
        <v>2589</v>
      </c>
      <c r="B24" s="290" t="s">
        <v>2590</v>
      </c>
      <c r="C24" s="291"/>
      <c r="D24" s="291"/>
      <c r="E24" s="292" t="str">
        <f t="shared" si="0"/>
        <v/>
      </c>
    </row>
    <row r="25" ht="38" customHeight="1" spans="1:5">
      <c r="A25" s="289" t="s">
        <v>2591</v>
      </c>
      <c r="B25" s="288" t="s">
        <v>2592</v>
      </c>
      <c r="C25" s="326">
        <v>38</v>
      </c>
      <c r="D25" s="326">
        <v>100</v>
      </c>
      <c r="E25" s="292">
        <f t="shared" si="0"/>
        <v>1.632</v>
      </c>
    </row>
    <row r="26" s="270" customFormat="1" ht="38" customHeight="1" spans="1:5">
      <c r="A26" s="289" t="s">
        <v>2593</v>
      </c>
      <c r="B26" s="290" t="s">
        <v>2586</v>
      </c>
      <c r="C26" s="291"/>
      <c r="D26" s="291"/>
      <c r="E26" s="292" t="str">
        <f t="shared" si="0"/>
        <v/>
      </c>
    </row>
    <row r="27" ht="38" customHeight="1" spans="1:5">
      <c r="A27" s="289" t="s">
        <v>2594</v>
      </c>
      <c r="B27" s="290" t="s">
        <v>2588</v>
      </c>
      <c r="C27" s="291">
        <v>38</v>
      </c>
      <c r="D27" s="291">
        <v>100</v>
      </c>
      <c r="E27" s="292">
        <f t="shared" si="0"/>
        <v>1.632</v>
      </c>
    </row>
    <row r="28" ht="38" customHeight="1" spans="1:5">
      <c r="A28" s="289" t="s">
        <v>2595</v>
      </c>
      <c r="B28" s="290" t="s">
        <v>2596</v>
      </c>
      <c r="C28" s="291"/>
      <c r="D28" s="291"/>
      <c r="E28" s="292" t="str">
        <f t="shared" si="0"/>
        <v/>
      </c>
    </row>
    <row r="29" s="273" customFormat="1" ht="38" customHeight="1" spans="1:5">
      <c r="A29" s="289" t="s">
        <v>2597</v>
      </c>
      <c r="B29" s="288" t="s">
        <v>2598</v>
      </c>
      <c r="C29" s="326"/>
      <c r="D29" s="326"/>
      <c r="E29" s="292"/>
    </row>
    <row r="30" s="270" customFormat="1" ht="38" customHeight="1" spans="1:5">
      <c r="A30" s="289" t="s">
        <v>2599</v>
      </c>
      <c r="B30" s="290" t="s">
        <v>2588</v>
      </c>
      <c r="C30" s="291">
        <v>0</v>
      </c>
      <c r="D30" s="291">
        <v>0</v>
      </c>
      <c r="E30" s="292" t="str">
        <f t="shared" si="0"/>
        <v/>
      </c>
    </row>
    <row r="31" s="270" customFormat="1" ht="38" customHeight="1" spans="1:5">
      <c r="A31" s="289" t="s">
        <v>2600</v>
      </c>
      <c r="B31" s="290" t="s">
        <v>2601</v>
      </c>
      <c r="C31" s="291"/>
      <c r="D31" s="291"/>
      <c r="E31" s="292" t="str">
        <f t="shared" si="0"/>
        <v/>
      </c>
    </row>
    <row r="32" ht="38" customHeight="1" spans="1:5">
      <c r="A32" s="284" t="s">
        <v>87</v>
      </c>
      <c r="B32" s="285" t="s">
        <v>2602</v>
      </c>
      <c r="C32" s="323"/>
      <c r="D32" s="323"/>
      <c r="E32" s="297"/>
    </row>
    <row r="33" ht="38" customHeight="1" spans="1:5">
      <c r="A33" s="289" t="s">
        <v>2603</v>
      </c>
      <c r="B33" s="288" t="s">
        <v>2604</v>
      </c>
      <c r="C33" s="326"/>
      <c r="D33" s="326"/>
      <c r="E33" s="292"/>
    </row>
    <row r="34" s="270" customFormat="1" ht="38" customHeight="1" spans="1:5">
      <c r="A34" s="289">
        <v>2116001</v>
      </c>
      <c r="B34" s="290" t="s">
        <v>2605</v>
      </c>
      <c r="C34" s="291"/>
      <c r="D34" s="291"/>
      <c r="E34" s="292" t="str">
        <f t="shared" si="0"/>
        <v/>
      </c>
    </row>
    <row r="35" s="270" customFormat="1" ht="38" customHeight="1" spans="1:5">
      <c r="A35" s="289">
        <v>2116002</v>
      </c>
      <c r="B35" s="290" t="s">
        <v>2606</v>
      </c>
      <c r="C35" s="291"/>
      <c r="D35" s="291"/>
      <c r="E35" s="292" t="str">
        <f t="shared" si="0"/>
        <v/>
      </c>
    </row>
    <row r="36" s="270" customFormat="1" ht="38" customHeight="1" spans="1:5">
      <c r="A36" s="289">
        <v>2116003</v>
      </c>
      <c r="B36" s="290" t="s">
        <v>2607</v>
      </c>
      <c r="C36" s="291"/>
      <c r="D36" s="291"/>
      <c r="E36" s="292" t="str">
        <f t="shared" si="0"/>
        <v/>
      </c>
    </row>
    <row r="37" s="273" customFormat="1" ht="38" customHeight="1" spans="1:5">
      <c r="A37" s="289">
        <v>2116099</v>
      </c>
      <c r="B37" s="290" t="s">
        <v>2608</v>
      </c>
      <c r="C37" s="291"/>
      <c r="D37" s="291"/>
      <c r="E37" s="292" t="str">
        <f t="shared" si="0"/>
        <v/>
      </c>
    </row>
    <row r="38" s="270" customFormat="1" ht="38" customHeight="1" spans="1:5">
      <c r="A38" s="289">
        <v>21161</v>
      </c>
      <c r="B38" s="290" t="s">
        <v>2609</v>
      </c>
      <c r="C38" s="291">
        <f>SUM(C39:C42)</f>
        <v>0</v>
      </c>
      <c r="D38" s="291">
        <f>SUM(D39:D42)</f>
        <v>0</v>
      </c>
      <c r="E38" s="292" t="str">
        <f t="shared" si="0"/>
        <v/>
      </c>
    </row>
    <row r="39" ht="38" customHeight="1" spans="1:5">
      <c r="A39" s="289">
        <v>2116101</v>
      </c>
      <c r="B39" s="290" t="s">
        <v>2610</v>
      </c>
      <c r="C39" s="291">
        <v>0</v>
      </c>
      <c r="D39" s="291">
        <v>0</v>
      </c>
      <c r="E39" s="292" t="str">
        <f t="shared" si="0"/>
        <v/>
      </c>
    </row>
    <row r="40" ht="38" customHeight="1" spans="1:5">
      <c r="A40" s="289">
        <v>2116102</v>
      </c>
      <c r="B40" s="290" t="s">
        <v>2611</v>
      </c>
      <c r="C40" s="291">
        <v>0</v>
      </c>
      <c r="D40" s="291">
        <v>0</v>
      </c>
      <c r="E40" s="292" t="str">
        <f t="shared" si="0"/>
        <v/>
      </c>
    </row>
    <row r="41" ht="38" customHeight="1" spans="1:5">
      <c r="A41" s="289">
        <v>2116103</v>
      </c>
      <c r="B41" s="290" t="s">
        <v>2612</v>
      </c>
      <c r="C41" s="291">
        <v>0</v>
      </c>
      <c r="D41" s="291">
        <v>0</v>
      </c>
      <c r="E41" s="292" t="str">
        <f t="shared" si="0"/>
        <v/>
      </c>
    </row>
    <row r="42" ht="38" customHeight="1" spans="1:5">
      <c r="A42" s="289">
        <v>2116104</v>
      </c>
      <c r="B42" s="290" t="s">
        <v>2613</v>
      </c>
      <c r="C42" s="291">
        <v>0</v>
      </c>
      <c r="D42" s="291">
        <v>0</v>
      </c>
      <c r="E42" s="292" t="str">
        <f t="shared" si="0"/>
        <v/>
      </c>
    </row>
    <row r="43" ht="38" customHeight="1" spans="1:5">
      <c r="A43" s="284" t="s">
        <v>89</v>
      </c>
      <c r="B43" s="285" t="s">
        <v>2614</v>
      </c>
      <c r="C43" s="323">
        <v>33039</v>
      </c>
      <c r="D43" s="323">
        <v>10550</v>
      </c>
      <c r="E43" s="297">
        <f>(D43-C43)/C43</f>
        <v>-0.681</v>
      </c>
    </row>
    <row r="44" ht="38" customHeight="1" spans="1:5">
      <c r="A44" s="289" t="s">
        <v>2615</v>
      </c>
      <c r="B44" s="288" t="s">
        <v>2616</v>
      </c>
      <c r="C44" s="326">
        <v>32266</v>
      </c>
      <c r="D44" s="326">
        <v>9750</v>
      </c>
      <c r="E44" s="292">
        <f>(D44-C44)/C44</f>
        <v>-0.698</v>
      </c>
    </row>
    <row r="45" ht="38" customHeight="1" spans="1:5">
      <c r="A45" s="289" t="s">
        <v>2617</v>
      </c>
      <c r="B45" s="290" t="s">
        <v>2618</v>
      </c>
      <c r="C45" s="291">
        <v>6529</v>
      </c>
      <c r="D45" s="291">
        <v>9750</v>
      </c>
      <c r="E45" s="292">
        <f t="shared" si="0"/>
        <v>0.493</v>
      </c>
    </row>
    <row r="46" ht="38" customHeight="1" spans="1:5">
      <c r="A46" s="289" t="s">
        <v>2619</v>
      </c>
      <c r="B46" s="290" t="s">
        <v>2620</v>
      </c>
      <c r="C46" s="291">
        <v>3342</v>
      </c>
      <c r="D46" s="291"/>
      <c r="E46" s="292">
        <f t="shared" si="0"/>
        <v>-1</v>
      </c>
    </row>
    <row r="47" ht="38" customHeight="1" spans="1:5">
      <c r="A47" s="289" t="s">
        <v>2621</v>
      </c>
      <c r="B47" s="290" t="s">
        <v>2622</v>
      </c>
      <c r="C47" s="291"/>
      <c r="D47" s="291"/>
      <c r="E47" s="292" t="str">
        <f t="shared" si="0"/>
        <v/>
      </c>
    </row>
    <row r="48" ht="38" customHeight="1" spans="1:5">
      <c r="A48" s="289" t="s">
        <v>2623</v>
      </c>
      <c r="B48" s="290" t="s">
        <v>2624</v>
      </c>
      <c r="C48" s="291">
        <v>5130</v>
      </c>
      <c r="D48" s="291"/>
      <c r="E48" s="292">
        <f t="shared" si="0"/>
        <v>-1</v>
      </c>
    </row>
    <row r="49" ht="38" customHeight="1" spans="1:5">
      <c r="A49" s="289" t="s">
        <v>2625</v>
      </c>
      <c r="B49" s="290" t="s">
        <v>2626</v>
      </c>
      <c r="C49" s="291"/>
      <c r="D49" s="291"/>
      <c r="E49" s="292" t="str">
        <f t="shared" si="0"/>
        <v/>
      </c>
    </row>
    <row r="50" ht="38" customHeight="1" spans="1:5">
      <c r="A50" s="289" t="s">
        <v>2627</v>
      </c>
      <c r="B50" s="290" t="s">
        <v>2628</v>
      </c>
      <c r="C50" s="291">
        <v>17</v>
      </c>
      <c r="D50" s="291"/>
      <c r="E50" s="292">
        <f t="shared" si="0"/>
        <v>-1</v>
      </c>
    </row>
    <row r="51" ht="38" customHeight="1" spans="1:5">
      <c r="A51" s="289" t="s">
        <v>2629</v>
      </c>
      <c r="B51" s="290" t="s">
        <v>2630</v>
      </c>
      <c r="C51" s="291"/>
      <c r="D51" s="291"/>
      <c r="E51" s="292" t="str">
        <f t="shared" si="0"/>
        <v/>
      </c>
    </row>
    <row r="52" ht="38" customHeight="1" spans="1:5">
      <c r="A52" s="289" t="s">
        <v>2631</v>
      </c>
      <c r="B52" s="290" t="s">
        <v>2632</v>
      </c>
      <c r="C52" s="291"/>
      <c r="D52" s="291">
        <v>0</v>
      </c>
      <c r="E52" s="292" t="str">
        <f t="shared" si="0"/>
        <v/>
      </c>
    </row>
    <row r="53" ht="38" customHeight="1" spans="1:5">
      <c r="A53" s="289" t="s">
        <v>2633</v>
      </c>
      <c r="B53" s="290" t="s">
        <v>2634</v>
      </c>
      <c r="C53" s="291"/>
      <c r="D53" s="291"/>
      <c r="E53" s="292" t="str">
        <f t="shared" si="0"/>
        <v/>
      </c>
    </row>
    <row r="54" ht="38" customHeight="1" spans="1:5">
      <c r="A54" s="289" t="s">
        <v>2635</v>
      </c>
      <c r="B54" s="290" t="s">
        <v>2636</v>
      </c>
      <c r="C54" s="291"/>
      <c r="D54" s="291"/>
      <c r="E54" s="292" t="str">
        <f t="shared" si="0"/>
        <v/>
      </c>
    </row>
    <row r="55" ht="38" customHeight="1" spans="1:5">
      <c r="A55" s="289" t="s">
        <v>2637</v>
      </c>
      <c r="B55" s="290" t="s">
        <v>2638</v>
      </c>
      <c r="C55" s="291">
        <v>0</v>
      </c>
      <c r="D55" s="291"/>
      <c r="E55" s="292" t="str">
        <f t="shared" si="0"/>
        <v/>
      </c>
    </row>
    <row r="56" ht="38" customHeight="1" spans="1:5">
      <c r="A56" s="289" t="s">
        <v>2639</v>
      </c>
      <c r="B56" s="290" t="s">
        <v>2640</v>
      </c>
      <c r="C56" s="291">
        <v>17248</v>
      </c>
      <c r="D56" s="291"/>
      <c r="E56" s="292">
        <f t="shared" si="0"/>
        <v>-1</v>
      </c>
    </row>
    <row r="57" ht="38" customHeight="1" spans="1:5">
      <c r="A57" s="289" t="s">
        <v>2641</v>
      </c>
      <c r="B57" s="288" t="s">
        <v>2642</v>
      </c>
      <c r="C57" s="326"/>
      <c r="D57" s="326"/>
      <c r="E57" s="292"/>
    </row>
    <row r="58" ht="38" customHeight="1" spans="1:5">
      <c r="A58" s="289" t="s">
        <v>2643</v>
      </c>
      <c r="B58" s="290" t="s">
        <v>2618</v>
      </c>
      <c r="C58" s="291"/>
      <c r="D58" s="291"/>
      <c r="E58" s="292" t="str">
        <f t="shared" si="0"/>
        <v/>
      </c>
    </row>
    <row r="59" ht="38" customHeight="1" spans="1:5">
      <c r="A59" s="289" t="s">
        <v>2644</v>
      </c>
      <c r="B59" s="290" t="s">
        <v>2620</v>
      </c>
      <c r="C59" s="291"/>
      <c r="D59" s="291"/>
      <c r="E59" s="292" t="str">
        <f t="shared" si="0"/>
        <v/>
      </c>
    </row>
    <row r="60" ht="38" customHeight="1" spans="1:5">
      <c r="A60" s="289" t="s">
        <v>2645</v>
      </c>
      <c r="B60" s="290" t="s">
        <v>2646</v>
      </c>
      <c r="C60" s="291"/>
      <c r="D60" s="291"/>
      <c r="E60" s="292" t="str">
        <f t="shared" si="0"/>
        <v/>
      </c>
    </row>
    <row r="61" ht="38" customHeight="1" spans="1:5">
      <c r="A61" s="289" t="s">
        <v>2647</v>
      </c>
      <c r="B61" s="288" t="s">
        <v>2648</v>
      </c>
      <c r="C61" s="326"/>
      <c r="D61" s="326"/>
      <c r="E61" s="292"/>
    </row>
    <row r="62" ht="38" customHeight="1" spans="1:5">
      <c r="A62" s="289" t="s">
        <v>2649</v>
      </c>
      <c r="B62" s="288" t="s">
        <v>2650</v>
      </c>
      <c r="C62" s="326"/>
      <c r="D62" s="326"/>
      <c r="E62" s="292"/>
    </row>
    <row r="63" ht="38" customHeight="1" spans="1:5">
      <c r="A63" s="289" t="s">
        <v>2651</v>
      </c>
      <c r="B63" s="290" t="s">
        <v>2652</v>
      </c>
      <c r="C63" s="291"/>
      <c r="D63" s="291"/>
      <c r="E63" s="292" t="str">
        <f t="shared" si="0"/>
        <v/>
      </c>
    </row>
    <row r="64" ht="38" customHeight="1" spans="1:5">
      <c r="A64" s="289" t="s">
        <v>2653</v>
      </c>
      <c r="B64" s="290" t="s">
        <v>2654</v>
      </c>
      <c r="C64" s="291"/>
      <c r="D64" s="291"/>
      <c r="E64" s="292" t="str">
        <f t="shared" si="0"/>
        <v/>
      </c>
    </row>
    <row r="65" ht="38" customHeight="1" spans="1:5">
      <c r="A65" s="289" t="s">
        <v>2655</v>
      </c>
      <c r="B65" s="290" t="s">
        <v>2656</v>
      </c>
      <c r="C65" s="291"/>
      <c r="D65" s="291"/>
      <c r="E65" s="292" t="str">
        <f t="shared" si="0"/>
        <v/>
      </c>
    </row>
    <row r="66" ht="38" customHeight="1" spans="1:5">
      <c r="A66" s="289" t="s">
        <v>2657</v>
      </c>
      <c r="B66" s="290" t="s">
        <v>2658</v>
      </c>
      <c r="C66" s="291"/>
      <c r="D66" s="291"/>
      <c r="E66" s="292" t="str">
        <f t="shared" si="0"/>
        <v/>
      </c>
    </row>
    <row r="67" ht="38" customHeight="1" spans="1:5">
      <c r="A67" s="289" t="s">
        <v>2659</v>
      </c>
      <c r="B67" s="290" t="s">
        <v>2660</v>
      </c>
      <c r="C67" s="291"/>
      <c r="D67" s="291"/>
      <c r="E67" s="292" t="str">
        <f t="shared" si="0"/>
        <v/>
      </c>
    </row>
    <row r="68" ht="38" customHeight="1" spans="1:5">
      <c r="A68" s="289" t="s">
        <v>2661</v>
      </c>
      <c r="B68" s="288" t="s">
        <v>2662</v>
      </c>
      <c r="C68" s="326">
        <v>773</v>
      </c>
      <c r="D68" s="326">
        <v>800</v>
      </c>
      <c r="E68" s="292">
        <f t="shared" si="0"/>
        <v>0.035</v>
      </c>
    </row>
    <row r="69" ht="38" customHeight="1" spans="1:5">
      <c r="A69" s="289" t="s">
        <v>2663</v>
      </c>
      <c r="B69" s="290" t="s">
        <v>2664</v>
      </c>
      <c r="C69" s="291"/>
      <c r="D69" s="291"/>
      <c r="E69" s="292" t="str">
        <f t="shared" ref="E68:E131" si="1">IF(C69&gt;0,D69/C69-1,IF(C69&lt;0,-(D69/C69-1),""))</f>
        <v/>
      </c>
    </row>
    <row r="70" ht="38" customHeight="1" spans="1:5">
      <c r="A70" s="289" t="s">
        <v>2665</v>
      </c>
      <c r="B70" s="290" t="s">
        <v>2666</v>
      </c>
      <c r="C70" s="291"/>
      <c r="D70" s="291"/>
      <c r="E70" s="292" t="str">
        <f t="shared" si="1"/>
        <v/>
      </c>
    </row>
    <row r="71" ht="38" customHeight="1" spans="1:5">
      <c r="A71" s="289" t="s">
        <v>2667</v>
      </c>
      <c r="B71" s="290" t="s">
        <v>2668</v>
      </c>
      <c r="C71" s="291">
        <v>773</v>
      </c>
      <c r="D71" s="291">
        <v>800</v>
      </c>
      <c r="E71" s="292">
        <f t="shared" si="1"/>
        <v>0.035</v>
      </c>
    </row>
    <row r="72" ht="38" customHeight="1" spans="1:5">
      <c r="A72" s="289" t="s">
        <v>2669</v>
      </c>
      <c r="B72" s="288" t="s">
        <v>2670</v>
      </c>
      <c r="C72" s="326"/>
      <c r="D72" s="326"/>
      <c r="E72" s="292"/>
    </row>
    <row r="73" ht="38" customHeight="1" spans="1:5">
      <c r="A73" s="289" t="s">
        <v>2671</v>
      </c>
      <c r="B73" s="290" t="s">
        <v>2618</v>
      </c>
      <c r="C73" s="291"/>
      <c r="D73" s="291"/>
      <c r="E73" s="292" t="str">
        <f t="shared" si="1"/>
        <v/>
      </c>
    </row>
    <row r="74" ht="38" customHeight="1" spans="1:5">
      <c r="A74" s="289" t="s">
        <v>2672</v>
      </c>
      <c r="B74" s="290" t="s">
        <v>2620</v>
      </c>
      <c r="C74" s="291"/>
      <c r="D74" s="291"/>
      <c r="E74" s="292" t="str">
        <f t="shared" si="1"/>
        <v/>
      </c>
    </row>
    <row r="75" ht="38" customHeight="1" spans="1:5">
      <c r="A75" s="289" t="s">
        <v>2673</v>
      </c>
      <c r="B75" s="290" t="s">
        <v>2674</v>
      </c>
      <c r="C75" s="291"/>
      <c r="D75" s="291"/>
      <c r="E75" s="292" t="str">
        <f t="shared" si="1"/>
        <v/>
      </c>
    </row>
    <row r="76" ht="38" customHeight="1" spans="1:5">
      <c r="A76" s="289" t="s">
        <v>2675</v>
      </c>
      <c r="B76" s="288" t="s">
        <v>2676</v>
      </c>
      <c r="C76" s="326"/>
      <c r="D76" s="326"/>
      <c r="E76" s="292"/>
    </row>
    <row r="77" ht="38" customHeight="1" spans="1:5">
      <c r="A77" s="289" t="s">
        <v>2677</v>
      </c>
      <c r="B77" s="290" t="s">
        <v>2618</v>
      </c>
      <c r="C77" s="291"/>
      <c r="D77" s="291"/>
      <c r="E77" s="292" t="str">
        <f t="shared" si="1"/>
        <v/>
      </c>
    </row>
    <row r="78" ht="38" customHeight="1" spans="1:5">
      <c r="A78" s="289" t="s">
        <v>2678</v>
      </c>
      <c r="B78" s="290" t="s">
        <v>2620</v>
      </c>
      <c r="C78" s="291"/>
      <c r="D78" s="291"/>
      <c r="E78" s="292" t="str">
        <f t="shared" si="1"/>
        <v/>
      </c>
    </row>
    <row r="79" s="270" customFormat="1" ht="38" customHeight="1" spans="1:5">
      <c r="A79" s="289" t="s">
        <v>2679</v>
      </c>
      <c r="B79" s="290" t="s">
        <v>2680</v>
      </c>
      <c r="C79" s="291"/>
      <c r="D79" s="291"/>
      <c r="E79" s="292" t="str">
        <f t="shared" si="1"/>
        <v/>
      </c>
    </row>
    <row r="80" s="270" customFormat="1" ht="38" customHeight="1" spans="1:5">
      <c r="A80" s="289" t="s">
        <v>2681</v>
      </c>
      <c r="B80" s="288" t="s">
        <v>2682</v>
      </c>
      <c r="C80" s="326"/>
      <c r="D80" s="326"/>
      <c r="E80" s="292"/>
    </row>
    <row r="81" s="270" customFormat="1" ht="38" customHeight="1" spans="1:5">
      <c r="A81" s="289" t="s">
        <v>2683</v>
      </c>
      <c r="B81" s="290" t="s">
        <v>2652</v>
      </c>
      <c r="C81" s="291"/>
      <c r="D81" s="291"/>
      <c r="E81" s="292" t="str">
        <f t="shared" si="1"/>
        <v/>
      </c>
    </row>
    <row r="82" s="270" customFormat="1" ht="38" customHeight="1" spans="1:5">
      <c r="A82" s="289" t="s">
        <v>2684</v>
      </c>
      <c r="B82" s="290" t="s">
        <v>2654</v>
      </c>
      <c r="C82" s="291"/>
      <c r="D82" s="291"/>
      <c r="E82" s="292" t="str">
        <f t="shared" si="1"/>
        <v/>
      </c>
    </row>
    <row r="83" s="270" customFormat="1" ht="38" customHeight="1" spans="1:5">
      <c r="A83" s="289" t="s">
        <v>2685</v>
      </c>
      <c r="B83" s="290" t="s">
        <v>2656</v>
      </c>
      <c r="C83" s="291"/>
      <c r="D83" s="291"/>
      <c r="E83" s="292" t="str">
        <f t="shared" si="1"/>
        <v/>
      </c>
    </row>
    <row r="84" s="270" customFormat="1" ht="38" customHeight="1" spans="1:5">
      <c r="A84" s="289" t="s">
        <v>2686</v>
      </c>
      <c r="B84" s="290" t="s">
        <v>2658</v>
      </c>
      <c r="C84" s="291"/>
      <c r="D84" s="291"/>
      <c r="E84" s="292" t="str">
        <f t="shared" si="1"/>
        <v/>
      </c>
    </row>
    <row r="85" s="270" customFormat="1" ht="38" customHeight="1" spans="1:5">
      <c r="A85" s="289" t="s">
        <v>2687</v>
      </c>
      <c r="B85" s="290" t="s">
        <v>2688</v>
      </c>
      <c r="C85" s="291"/>
      <c r="D85" s="291"/>
      <c r="E85" s="292" t="str">
        <f t="shared" si="1"/>
        <v/>
      </c>
    </row>
    <row r="86" s="270" customFormat="1" ht="38" customHeight="1" spans="1:5">
      <c r="A86" s="289" t="s">
        <v>2689</v>
      </c>
      <c r="B86" s="288" t="s">
        <v>2690</v>
      </c>
      <c r="C86" s="326"/>
      <c r="D86" s="326"/>
      <c r="E86" s="292"/>
    </row>
    <row r="87" s="270" customFormat="1" ht="38" customHeight="1" spans="1:5">
      <c r="A87" s="289" t="s">
        <v>2691</v>
      </c>
      <c r="B87" s="290" t="s">
        <v>2664</v>
      </c>
      <c r="C87" s="291"/>
      <c r="D87" s="291"/>
      <c r="E87" s="292" t="str">
        <f t="shared" si="1"/>
        <v/>
      </c>
    </row>
    <row r="88" s="270" customFormat="1" ht="38" customHeight="1" spans="1:5">
      <c r="A88" s="289" t="s">
        <v>2692</v>
      </c>
      <c r="B88" s="290" t="s">
        <v>2693</v>
      </c>
      <c r="C88" s="291"/>
      <c r="D88" s="291"/>
      <c r="E88" s="292" t="str">
        <f t="shared" si="1"/>
        <v/>
      </c>
    </row>
    <row r="89" s="270" customFormat="1" ht="38" customHeight="1" spans="1:5">
      <c r="A89" s="289" t="s">
        <v>2694</v>
      </c>
      <c r="B89" s="288" t="s">
        <v>2695</v>
      </c>
      <c r="C89" s="326"/>
      <c r="D89" s="326"/>
      <c r="E89" s="292"/>
    </row>
    <row r="90" s="270" customFormat="1" ht="38" customHeight="1" spans="1:5">
      <c r="A90" s="289" t="s">
        <v>2696</v>
      </c>
      <c r="B90" s="290" t="s">
        <v>2618</v>
      </c>
      <c r="C90" s="291"/>
      <c r="D90" s="291"/>
      <c r="E90" s="292" t="str">
        <f t="shared" si="1"/>
        <v/>
      </c>
    </row>
    <row r="91" s="270" customFormat="1" ht="38" customHeight="1" spans="1:5">
      <c r="A91" s="289" t="s">
        <v>2697</v>
      </c>
      <c r="B91" s="290" t="s">
        <v>2620</v>
      </c>
      <c r="C91" s="291"/>
      <c r="D91" s="291"/>
      <c r="E91" s="292" t="str">
        <f t="shared" si="1"/>
        <v/>
      </c>
    </row>
    <row r="92" s="270" customFormat="1" ht="38" customHeight="1" spans="1:5">
      <c r="A92" s="289" t="s">
        <v>2698</v>
      </c>
      <c r="B92" s="290" t="s">
        <v>2622</v>
      </c>
      <c r="C92" s="291">
        <v>0</v>
      </c>
      <c r="D92" s="291"/>
      <c r="E92" s="292" t="str">
        <f t="shared" si="1"/>
        <v/>
      </c>
    </row>
    <row r="93" s="270" customFormat="1" ht="38" customHeight="1" spans="1:5">
      <c r="A93" s="289" t="s">
        <v>2699</v>
      </c>
      <c r="B93" s="290" t="s">
        <v>2624</v>
      </c>
      <c r="C93" s="291">
        <v>0</v>
      </c>
      <c r="D93" s="291">
        <v>0</v>
      </c>
      <c r="E93" s="292" t="str">
        <f t="shared" si="1"/>
        <v/>
      </c>
    </row>
    <row r="94" ht="38" customHeight="1" spans="1:5">
      <c r="A94" s="289" t="s">
        <v>2700</v>
      </c>
      <c r="B94" s="290" t="s">
        <v>2630</v>
      </c>
      <c r="C94" s="291">
        <v>0</v>
      </c>
      <c r="D94" s="291">
        <v>0</v>
      </c>
      <c r="E94" s="292" t="str">
        <f t="shared" si="1"/>
        <v/>
      </c>
    </row>
    <row r="95" ht="38" customHeight="1" spans="1:5">
      <c r="A95" s="289" t="s">
        <v>2701</v>
      </c>
      <c r="B95" s="290" t="s">
        <v>2634</v>
      </c>
      <c r="C95" s="291">
        <v>0</v>
      </c>
      <c r="D95" s="291">
        <v>0</v>
      </c>
      <c r="E95" s="292" t="str">
        <f t="shared" si="1"/>
        <v/>
      </c>
    </row>
    <row r="96" ht="38" customHeight="1" spans="1:5">
      <c r="A96" s="289" t="s">
        <v>2702</v>
      </c>
      <c r="B96" s="290" t="s">
        <v>2636</v>
      </c>
      <c r="C96" s="291">
        <v>0</v>
      </c>
      <c r="D96" s="291">
        <v>0</v>
      </c>
      <c r="E96" s="292" t="str">
        <f t="shared" si="1"/>
        <v/>
      </c>
    </row>
    <row r="97" s="270" customFormat="1" ht="38" customHeight="1" spans="1:5">
      <c r="A97" s="289" t="s">
        <v>2703</v>
      </c>
      <c r="B97" s="290" t="s">
        <v>2704</v>
      </c>
      <c r="C97" s="291">
        <v>0</v>
      </c>
      <c r="D97" s="291"/>
      <c r="E97" s="292" t="str">
        <f t="shared" si="1"/>
        <v/>
      </c>
    </row>
    <row r="98" s="270" customFormat="1" ht="38" customHeight="1" spans="1:5">
      <c r="A98" s="284" t="s">
        <v>91</v>
      </c>
      <c r="B98" s="285" t="s">
        <v>2705</v>
      </c>
      <c r="C98" s="323">
        <v>41</v>
      </c>
      <c r="D98" s="323">
        <v>900</v>
      </c>
      <c r="E98" s="297">
        <f>(D98-C98)/C98</f>
        <v>20.951</v>
      </c>
    </row>
    <row r="99" ht="38" customHeight="1" spans="1:5">
      <c r="A99" s="289" t="s">
        <v>2706</v>
      </c>
      <c r="B99" s="288" t="s">
        <v>2707</v>
      </c>
      <c r="C99" s="326">
        <v>41</v>
      </c>
      <c r="D99" s="326">
        <v>900</v>
      </c>
      <c r="E99" s="297">
        <f>(D99-C99)/C99</f>
        <v>20.951</v>
      </c>
    </row>
    <row r="100" s="270" customFormat="1" ht="38" customHeight="1" spans="1:5">
      <c r="A100" s="289" t="s">
        <v>2708</v>
      </c>
      <c r="B100" s="290" t="s">
        <v>2588</v>
      </c>
      <c r="C100" s="291"/>
      <c r="D100" s="291"/>
      <c r="E100" s="292" t="str">
        <f>IF(C100&gt;0,D100/C100-1,IF(C100&lt;0,-(D100/C100-1),""))</f>
        <v/>
      </c>
    </row>
    <row r="101" s="270" customFormat="1" ht="38" customHeight="1" spans="1:5">
      <c r="A101" s="289" t="s">
        <v>2709</v>
      </c>
      <c r="B101" s="290" t="s">
        <v>2710</v>
      </c>
      <c r="C101" s="291"/>
      <c r="D101" s="291"/>
      <c r="E101" s="292" t="str">
        <f t="shared" si="1"/>
        <v/>
      </c>
    </row>
    <row r="102" s="270" customFormat="1" ht="38" customHeight="1" spans="1:5">
      <c r="A102" s="289" t="s">
        <v>2711</v>
      </c>
      <c r="B102" s="290" t="s">
        <v>2712</v>
      </c>
      <c r="C102" s="291"/>
      <c r="D102" s="291"/>
      <c r="E102" s="292" t="str">
        <f t="shared" si="1"/>
        <v/>
      </c>
    </row>
    <row r="103" s="270" customFormat="1" ht="38" customHeight="1" spans="1:5">
      <c r="A103" s="289" t="s">
        <v>2713</v>
      </c>
      <c r="B103" s="290" t="s">
        <v>2714</v>
      </c>
      <c r="C103" s="291">
        <v>41</v>
      </c>
      <c r="D103" s="291">
        <v>900</v>
      </c>
      <c r="E103" s="292">
        <f t="shared" si="1"/>
        <v>20.951</v>
      </c>
    </row>
    <row r="104" s="270" customFormat="1" ht="38" customHeight="1" spans="1:5">
      <c r="A104" s="289" t="s">
        <v>2715</v>
      </c>
      <c r="B104" s="290" t="s">
        <v>2716</v>
      </c>
      <c r="C104" s="291">
        <f>SUM(C105:C108)</f>
        <v>0</v>
      </c>
      <c r="D104" s="291">
        <f>SUM(D105:D108)</f>
        <v>0</v>
      </c>
      <c r="E104" s="292" t="str">
        <f t="shared" si="1"/>
        <v/>
      </c>
    </row>
    <row r="105" ht="38" customHeight="1" spans="1:5">
      <c r="A105" s="289" t="s">
        <v>2717</v>
      </c>
      <c r="B105" s="290" t="s">
        <v>2588</v>
      </c>
      <c r="C105" s="291">
        <v>0</v>
      </c>
      <c r="D105" s="291">
        <v>0</v>
      </c>
      <c r="E105" s="292" t="str">
        <f t="shared" si="1"/>
        <v/>
      </c>
    </row>
    <row r="106" s="270" customFormat="1" ht="38" customHeight="1" spans="1:5">
      <c r="A106" s="289" t="s">
        <v>2718</v>
      </c>
      <c r="B106" s="290" t="s">
        <v>2710</v>
      </c>
      <c r="C106" s="291">
        <v>0</v>
      </c>
      <c r="D106" s="291">
        <v>0</v>
      </c>
      <c r="E106" s="292" t="str">
        <f t="shared" si="1"/>
        <v/>
      </c>
    </row>
    <row r="107" s="270" customFormat="1" ht="38" customHeight="1" spans="1:5">
      <c r="A107" s="289" t="s">
        <v>2719</v>
      </c>
      <c r="B107" s="290" t="s">
        <v>2720</v>
      </c>
      <c r="C107" s="291">
        <v>0</v>
      </c>
      <c r="D107" s="291">
        <v>0</v>
      </c>
      <c r="E107" s="292" t="str">
        <f t="shared" si="1"/>
        <v/>
      </c>
    </row>
    <row r="108" s="270" customFormat="1" ht="38" customHeight="1" spans="1:5">
      <c r="A108" s="289" t="s">
        <v>2721</v>
      </c>
      <c r="B108" s="290" t="s">
        <v>2722</v>
      </c>
      <c r="C108" s="291">
        <v>0</v>
      </c>
      <c r="D108" s="291">
        <v>0</v>
      </c>
      <c r="E108" s="292" t="str">
        <f t="shared" si="1"/>
        <v/>
      </c>
    </row>
    <row r="109" ht="38" customHeight="1" spans="1:5">
      <c r="A109" s="289" t="s">
        <v>2723</v>
      </c>
      <c r="B109" s="288" t="s">
        <v>2724</v>
      </c>
      <c r="C109" s="326"/>
      <c r="D109" s="326"/>
      <c r="E109" s="292"/>
    </row>
    <row r="110" s="270" customFormat="1" ht="38" customHeight="1" spans="1:5">
      <c r="A110" s="289" t="s">
        <v>2725</v>
      </c>
      <c r="B110" s="290" t="s">
        <v>2726</v>
      </c>
      <c r="C110" s="291">
        <v>0</v>
      </c>
      <c r="D110" s="291">
        <v>0</v>
      </c>
      <c r="E110" s="292" t="str">
        <f t="shared" si="1"/>
        <v/>
      </c>
    </row>
    <row r="111" s="270" customFormat="1" ht="38" customHeight="1" spans="1:5">
      <c r="A111" s="289" t="s">
        <v>2727</v>
      </c>
      <c r="B111" s="290" t="s">
        <v>2728</v>
      </c>
      <c r="C111" s="291">
        <v>0</v>
      </c>
      <c r="D111" s="291">
        <v>0</v>
      </c>
      <c r="E111" s="292" t="str">
        <f t="shared" si="1"/>
        <v/>
      </c>
    </row>
    <row r="112" s="270" customFormat="1" ht="38" customHeight="1" spans="1:5">
      <c r="A112" s="289" t="s">
        <v>2729</v>
      </c>
      <c r="B112" s="290" t="s">
        <v>2730</v>
      </c>
      <c r="C112" s="291">
        <v>0</v>
      </c>
      <c r="D112" s="291">
        <v>0</v>
      </c>
      <c r="E112" s="292" t="str">
        <f t="shared" si="1"/>
        <v/>
      </c>
    </row>
    <row r="113" ht="38" customHeight="1" spans="1:5">
      <c r="A113" s="289" t="s">
        <v>2731</v>
      </c>
      <c r="B113" s="290" t="s">
        <v>2732</v>
      </c>
      <c r="C113" s="291"/>
      <c r="D113" s="291"/>
      <c r="E113" s="292" t="str">
        <f t="shared" si="1"/>
        <v/>
      </c>
    </row>
    <row r="114" s="270" customFormat="1" ht="38" customHeight="1" spans="1:5">
      <c r="A114" s="299">
        <v>21370</v>
      </c>
      <c r="B114" s="288" t="s">
        <v>2733</v>
      </c>
      <c r="C114" s="326"/>
      <c r="D114" s="326"/>
      <c r="E114" s="292"/>
    </row>
    <row r="115" s="270" customFormat="1" ht="38" customHeight="1" spans="1:5">
      <c r="A115" s="299">
        <v>2137001</v>
      </c>
      <c r="B115" s="290" t="s">
        <v>2588</v>
      </c>
      <c r="C115" s="291">
        <v>0</v>
      </c>
      <c r="D115" s="291">
        <v>0</v>
      </c>
      <c r="E115" s="292" t="str">
        <f t="shared" si="1"/>
        <v/>
      </c>
    </row>
    <row r="116" ht="38" customHeight="1" spans="1:5">
      <c r="A116" s="299">
        <v>2137099</v>
      </c>
      <c r="B116" s="290" t="s">
        <v>2734</v>
      </c>
      <c r="C116" s="291"/>
      <c r="D116" s="291">
        <v>0</v>
      </c>
      <c r="E116" s="292" t="str">
        <f t="shared" si="1"/>
        <v/>
      </c>
    </row>
    <row r="117" s="270" customFormat="1" ht="38" customHeight="1" spans="1:5">
      <c r="A117" s="299">
        <v>21371</v>
      </c>
      <c r="B117" s="290" t="s">
        <v>2735</v>
      </c>
      <c r="C117" s="291">
        <f>SUM(C118:C121)</f>
        <v>0</v>
      </c>
      <c r="D117" s="291">
        <f>SUM(D118:D121)</f>
        <v>0</v>
      </c>
      <c r="E117" s="292" t="str">
        <f t="shared" si="1"/>
        <v/>
      </c>
    </row>
    <row r="118" ht="38" customHeight="1" spans="1:5">
      <c r="A118" s="299">
        <v>2137101</v>
      </c>
      <c r="B118" s="290" t="s">
        <v>2726</v>
      </c>
      <c r="C118" s="291">
        <v>0</v>
      </c>
      <c r="D118" s="291">
        <v>0</v>
      </c>
      <c r="E118" s="292" t="str">
        <f t="shared" si="1"/>
        <v/>
      </c>
    </row>
    <row r="119" s="270" customFormat="1" ht="38" customHeight="1" spans="1:5">
      <c r="A119" s="299">
        <v>2137102</v>
      </c>
      <c r="B119" s="290" t="s">
        <v>2736</v>
      </c>
      <c r="C119" s="291">
        <v>0</v>
      </c>
      <c r="D119" s="291">
        <v>0</v>
      </c>
      <c r="E119" s="292" t="str">
        <f t="shared" si="1"/>
        <v/>
      </c>
    </row>
    <row r="120" s="270" customFormat="1" ht="38" customHeight="1" spans="1:5">
      <c r="A120" s="299">
        <v>2137103</v>
      </c>
      <c r="B120" s="290" t="s">
        <v>2730</v>
      </c>
      <c r="C120" s="291">
        <v>0</v>
      </c>
      <c r="D120" s="291">
        <v>0</v>
      </c>
      <c r="E120" s="292" t="str">
        <f t="shared" si="1"/>
        <v/>
      </c>
    </row>
    <row r="121" s="270" customFormat="1" ht="38" customHeight="1" spans="1:5">
      <c r="A121" s="299">
        <v>2137199</v>
      </c>
      <c r="B121" s="290" t="s">
        <v>2737</v>
      </c>
      <c r="C121" s="291">
        <v>0</v>
      </c>
      <c r="D121" s="291">
        <v>0</v>
      </c>
      <c r="E121" s="292" t="str">
        <f t="shared" si="1"/>
        <v/>
      </c>
    </row>
    <row r="122" s="270" customFormat="1" ht="38" customHeight="1" spans="1:5">
      <c r="A122" s="284" t="s">
        <v>93</v>
      </c>
      <c r="B122" s="285" t="s">
        <v>2738</v>
      </c>
      <c r="C122" s="323"/>
      <c r="D122" s="323"/>
      <c r="E122" s="297"/>
    </row>
    <row r="123" s="270" customFormat="1" ht="38" customHeight="1" spans="1:5">
      <c r="A123" s="289" t="s">
        <v>2739</v>
      </c>
      <c r="B123" s="290" t="s">
        <v>2740</v>
      </c>
      <c r="C123" s="291">
        <f>SUM(C124:C127)</f>
        <v>0</v>
      </c>
      <c r="D123" s="291">
        <f>SUM(D124:D127)</f>
        <v>0</v>
      </c>
      <c r="E123" s="292" t="str">
        <f t="shared" si="1"/>
        <v/>
      </c>
    </row>
    <row r="124" ht="38" customHeight="1" spans="1:5">
      <c r="A124" s="289" t="s">
        <v>2741</v>
      </c>
      <c r="B124" s="290" t="s">
        <v>2742</v>
      </c>
      <c r="C124" s="291">
        <v>0</v>
      </c>
      <c r="D124" s="291">
        <v>0</v>
      </c>
      <c r="E124" s="292" t="str">
        <f t="shared" si="1"/>
        <v/>
      </c>
    </row>
    <row r="125" s="270" customFormat="1" ht="38" customHeight="1" spans="1:5">
      <c r="A125" s="289" t="s">
        <v>2743</v>
      </c>
      <c r="B125" s="290" t="s">
        <v>2744</v>
      </c>
      <c r="C125" s="291">
        <v>0</v>
      </c>
      <c r="D125" s="291">
        <v>0</v>
      </c>
      <c r="E125" s="292" t="str">
        <f t="shared" si="1"/>
        <v/>
      </c>
    </row>
    <row r="126" s="270" customFormat="1" ht="38" customHeight="1" spans="1:5">
      <c r="A126" s="289" t="s">
        <v>2745</v>
      </c>
      <c r="B126" s="290" t="s">
        <v>2746</v>
      </c>
      <c r="C126" s="291">
        <v>0</v>
      </c>
      <c r="D126" s="291">
        <v>0</v>
      </c>
      <c r="E126" s="292" t="str">
        <f t="shared" si="1"/>
        <v/>
      </c>
    </row>
    <row r="127" s="270" customFormat="1" ht="38" customHeight="1" spans="1:5">
      <c r="A127" s="289" t="s">
        <v>2747</v>
      </c>
      <c r="B127" s="290" t="s">
        <v>2748</v>
      </c>
      <c r="C127" s="291">
        <v>0</v>
      </c>
      <c r="D127" s="291">
        <v>0</v>
      </c>
      <c r="E127" s="292" t="str">
        <f t="shared" si="1"/>
        <v/>
      </c>
    </row>
    <row r="128" ht="38" customHeight="1" spans="1:5">
      <c r="A128" s="289" t="s">
        <v>2749</v>
      </c>
      <c r="B128" s="290" t="s">
        <v>2750</v>
      </c>
      <c r="C128" s="291">
        <f>SUM(C129:C132)</f>
        <v>0</v>
      </c>
      <c r="D128" s="291">
        <f>SUM(D129:D132)</f>
        <v>0</v>
      </c>
      <c r="E128" s="292" t="str">
        <f t="shared" si="1"/>
        <v/>
      </c>
    </row>
    <row r="129" ht="38" customHeight="1" spans="1:5">
      <c r="A129" s="289" t="s">
        <v>2751</v>
      </c>
      <c r="B129" s="290" t="s">
        <v>2746</v>
      </c>
      <c r="C129" s="291">
        <v>0</v>
      </c>
      <c r="D129" s="291">
        <v>0</v>
      </c>
      <c r="E129" s="292" t="str">
        <f t="shared" si="1"/>
        <v/>
      </c>
    </row>
    <row r="130" s="270" customFormat="1" ht="38" customHeight="1" spans="1:5">
      <c r="A130" s="289" t="s">
        <v>2752</v>
      </c>
      <c r="B130" s="290" t="s">
        <v>2753</v>
      </c>
      <c r="C130" s="291">
        <v>0</v>
      </c>
      <c r="D130" s="291">
        <v>0</v>
      </c>
      <c r="E130" s="292" t="str">
        <f t="shared" si="1"/>
        <v/>
      </c>
    </row>
    <row r="131" ht="38" customHeight="1" spans="1:5">
      <c r="A131" s="289" t="s">
        <v>2754</v>
      </c>
      <c r="B131" s="290" t="s">
        <v>2755</v>
      </c>
      <c r="C131" s="291">
        <v>0</v>
      </c>
      <c r="D131" s="291">
        <v>0</v>
      </c>
      <c r="E131" s="292" t="str">
        <f t="shared" si="1"/>
        <v/>
      </c>
    </row>
    <row r="132" ht="38" customHeight="1" spans="1:5">
      <c r="A132" s="289" t="s">
        <v>2756</v>
      </c>
      <c r="B132" s="290" t="s">
        <v>2757</v>
      </c>
      <c r="C132" s="291">
        <v>0</v>
      </c>
      <c r="D132" s="291">
        <v>0</v>
      </c>
      <c r="E132" s="292" t="str">
        <f t="shared" ref="E132:E195" si="2">IF(C132&gt;0,D132/C132-1,IF(C132&lt;0,-(D132/C132-1),""))</f>
        <v/>
      </c>
    </row>
    <row r="133" s="270" customFormat="1" ht="38" customHeight="1" spans="1:5">
      <c r="A133" s="289" t="s">
        <v>2758</v>
      </c>
      <c r="B133" s="288" t="s">
        <v>2759</v>
      </c>
      <c r="C133" s="326"/>
      <c r="D133" s="326"/>
      <c r="E133" s="292"/>
    </row>
    <row r="134" s="270" customFormat="1" ht="38" customHeight="1" spans="1:5">
      <c r="A134" s="289" t="s">
        <v>2760</v>
      </c>
      <c r="B134" s="290" t="s">
        <v>2761</v>
      </c>
      <c r="C134" s="291"/>
      <c r="D134" s="291"/>
      <c r="E134" s="292" t="str">
        <f t="shared" si="2"/>
        <v/>
      </c>
    </row>
    <row r="135" s="270" customFormat="1" ht="38" customHeight="1" spans="1:5">
      <c r="A135" s="289" t="s">
        <v>2762</v>
      </c>
      <c r="B135" s="290" t="s">
        <v>2763</v>
      </c>
      <c r="C135" s="291"/>
      <c r="D135" s="291"/>
      <c r="E135" s="292" t="str">
        <f t="shared" si="2"/>
        <v/>
      </c>
    </row>
    <row r="136" s="270" customFormat="1" ht="38" customHeight="1" spans="1:5">
      <c r="A136" s="289" t="s">
        <v>2764</v>
      </c>
      <c r="B136" s="290" t="s">
        <v>2765</v>
      </c>
      <c r="C136" s="291"/>
      <c r="D136" s="291"/>
      <c r="E136" s="292" t="str">
        <f t="shared" si="2"/>
        <v/>
      </c>
    </row>
    <row r="137" s="270" customFormat="1" ht="38" customHeight="1" spans="1:5">
      <c r="A137" s="289" t="s">
        <v>2766</v>
      </c>
      <c r="B137" s="290" t="s">
        <v>2767</v>
      </c>
      <c r="C137" s="291">
        <v>0</v>
      </c>
      <c r="D137" s="291">
        <v>0</v>
      </c>
      <c r="E137" s="292" t="str">
        <f t="shared" si="2"/>
        <v/>
      </c>
    </row>
    <row r="138" s="270" customFormat="1" ht="38" customHeight="1" spans="1:5">
      <c r="A138" s="289" t="s">
        <v>2768</v>
      </c>
      <c r="B138" s="288" t="s">
        <v>2769</v>
      </c>
      <c r="C138" s="326"/>
      <c r="D138" s="326"/>
      <c r="E138" s="292"/>
    </row>
    <row r="139" s="270" customFormat="1" ht="38" customHeight="1" spans="1:5">
      <c r="A139" s="289" t="s">
        <v>2770</v>
      </c>
      <c r="B139" s="290" t="s">
        <v>2771</v>
      </c>
      <c r="C139" s="291">
        <v>0</v>
      </c>
      <c r="D139" s="291">
        <v>0</v>
      </c>
      <c r="E139" s="292" t="str">
        <f t="shared" si="2"/>
        <v/>
      </c>
    </row>
    <row r="140" s="270" customFormat="1" ht="38" customHeight="1" spans="1:5">
      <c r="A140" s="289" t="s">
        <v>2772</v>
      </c>
      <c r="B140" s="290" t="s">
        <v>2773</v>
      </c>
      <c r="C140" s="291">
        <v>0</v>
      </c>
      <c r="D140" s="291">
        <v>0</v>
      </c>
      <c r="E140" s="292" t="str">
        <f t="shared" si="2"/>
        <v/>
      </c>
    </row>
    <row r="141" s="270" customFormat="1" ht="38" customHeight="1" spans="1:5">
      <c r="A141" s="289" t="s">
        <v>2774</v>
      </c>
      <c r="B141" s="290" t="s">
        <v>2775</v>
      </c>
      <c r="C141" s="291">
        <v>0</v>
      </c>
      <c r="D141" s="291">
        <v>0</v>
      </c>
      <c r="E141" s="292" t="str">
        <f t="shared" si="2"/>
        <v/>
      </c>
    </row>
    <row r="142" s="270" customFormat="1" ht="38" customHeight="1" spans="1:5">
      <c r="A142" s="289" t="s">
        <v>2776</v>
      </c>
      <c r="B142" s="290" t="s">
        <v>2777</v>
      </c>
      <c r="C142" s="291">
        <v>0</v>
      </c>
      <c r="D142" s="291">
        <v>0</v>
      </c>
      <c r="E142" s="292" t="str">
        <f t="shared" si="2"/>
        <v/>
      </c>
    </row>
    <row r="143" s="270" customFormat="1" ht="38" customHeight="1" spans="1:5">
      <c r="A143" s="289" t="s">
        <v>2778</v>
      </c>
      <c r="B143" s="290" t="s">
        <v>2779</v>
      </c>
      <c r="C143" s="291">
        <v>0</v>
      </c>
      <c r="D143" s="291">
        <v>0</v>
      </c>
      <c r="E143" s="292" t="str">
        <f t="shared" si="2"/>
        <v/>
      </c>
    </row>
    <row r="144" s="270" customFormat="1" ht="38" customHeight="1" spans="1:5">
      <c r="A144" s="289" t="s">
        <v>2780</v>
      </c>
      <c r="B144" s="290" t="s">
        <v>2781</v>
      </c>
      <c r="C144" s="291">
        <v>0</v>
      </c>
      <c r="D144" s="291">
        <v>0</v>
      </c>
      <c r="E144" s="292" t="str">
        <f t="shared" si="2"/>
        <v/>
      </c>
    </row>
    <row r="145" s="270" customFormat="1" ht="38" customHeight="1" spans="1:5">
      <c r="A145" s="289" t="s">
        <v>2782</v>
      </c>
      <c r="B145" s="290" t="s">
        <v>2783</v>
      </c>
      <c r="C145" s="291">
        <v>0</v>
      </c>
      <c r="D145" s="291">
        <v>0</v>
      </c>
      <c r="E145" s="292" t="str">
        <f t="shared" si="2"/>
        <v/>
      </c>
    </row>
    <row r="146" s="270" customFormat="1" ht="38" customHeight="1" spans="1:5">
      <c r="A146" s="289" t="s">
        <v>2784</v>
      </c>
      <c r="B146" s="290" t="s">
        <v>2785</v>
      </c>
      <c r="C146" s="291">
        <v>0</v>
      </c>
      <c r="D146" s="291"/>
      <c r="E146" s="292" t="str">
        <f t="shared" si="2"/>
        <v/>
      </c>
    </row>
    <row r="147" s="270" customFormat="1" ht="38" customHeight="1" spans="1:5">
      <c r="A147" s="289" t="s">
        <v>2786</v>
      </c>
      <c r="B147" s="290" t="s">
        <v>2787</v>
      </c>
      <c r="C147" s="291">
        <f>SUM(C148:C153)</f>
        <v>0</v>
      </c>
      <c r="D147" s="291">
        <f>SUM(D148:D153)</f>
        <v>0</v>
      </c>
      <c r="E147" s="292" t="str">
        <f t="shared" si="2"/>
        <v/>
      </c>
    </row>
    <row r="148" s="270" customFormat="1" ht="38" customHeight="1" spans="1:5">
      <c r="A148" s="289" t="s">
        <v>2788</v>
      </c>
      <c r="B148" s="290" t="s">
        <v>2789</v>
      </c>
      <c r="C148" s="291">
        <v>0</v>
      </c>
      <c r="D148" s="291">
        <v>0</v>
      </c>
      <c r="E148" s="292" t="str">
        <f t="shared" si="2"/>
        <v/>
      </c>
    </row>
    <row r="149" s="270" customFormat="1" ht="38" customHeight="1" spans="1:5">
      <c r="A149" s="289" t="s">
        <v>2790</v>
      </c>
      <c r="B149" s="290" t="s">
        <v>2791</v>
      </c>
      <c r="C149" s="291">
        <v>0</v>
      </c>
      <c r="D149" s="291">
        <v>0</v>
      </c>
      <c r="E149" s="292" t="str">
        <f t="shared" si="2"/>
        <v/>
      </c>
    </row>
    <row r="150" ht="38" customHeight="1" spans="1:5">
      <c r="A150" s="289" t="s">
        <v>2792</v>
      </c>
      <c r="B150" s="290" t="s">
        <v>2793</v>
      </c>
      <c r="C150" s="291">
        <v>0</v>
      </c>
      <c r="D150" s="291">
        <v>0</v>
      </c>
      <c r="E150" s="292" t="str">
        <f t="shared" si="2"/>
        <v/>
      </c>
    </row>
    <row r="151" ht="38" customHeight="1" spans="1:5">
      <c r="A151" s="289" t="s">
        <v>2794</v>
      </c>
      <c r="B151" s="290" t="s">
        <v>2795</v>
      </c>
      <c r="C151" s="291">
        <v>0</v>
      </c>
      <c r="D151" s="291">
        <v>0</v>
      </c>
      <c r="E151" s="292" t="str">
        <f t="shared" si="2"/>
        <v/>
      </c>
    </row>
    <row r="152" s="270" customFormat="1" ht="38" customHeight="1" spans="1:5">
      <c r="A152" s="289" t="s">
        <v>2796</v>
      </c>
      <c r="B152" s="290" t="s">
        <v>2797</v>
      </c>
      <c r="C152" s="291">
        <v>0</v>
      </c>
      <c r="D152" s="291">
        <v>0</v>
      </c>
      <c r="E152" s="292" t="str">
        <f t="shared" si="2"/>
        <v/>
      </c>
    </row>
    <row r="153" ht="38" customHeight="1" spans="1:5">
      <c r="A153" s="289" t="s">
        <v>2798</v>
      </c>
      <c r="B153" s="290" t="s">
        <v>2799</v>
      </c>
      <c r="C153" s="291">
        <v>0</v>
      </c>
      <c r="D153" s="291">
        <v>0</v>
      </c>
      <c r="E153" s="292" t="str">
        <f t="shared" si="2"/>
        <v/>
      </c>
    </row>
    <row r="154" ht="38" customHeight="1" spans="1:5">
      <c r="A154" s="289" t="s">
        <v>2800</v>
      </c>
      <c r="B154" s="288" t="s">
        <v>2801</v>
      </c>
      <c r="C154" s="326"/>
      <c r="D154" s="326"/>
      <c r="E154" s="292"/>
    </row>
    <row r="155" s="270" customFormat="1" ht="38" customHeight="1" spans="1:5">
      <c r="A155" s="289" t="s">
        <v>2802</v>
      </c>
      <c r="B155" s="290" t="s">
        <v>2803</v>
      </c>
      <c r="C155" s="291"/>
      <c r="D155" s="291"/>
      <c r="E155" s="292" t="str">
        <f t="shared" si="2"/>
        <v/>
      </c>
    </row>
    <row r="156" s="270" customFormat="1" ht="38" customHeight="1" spans="1:5">
      <c r="A156" s="289" t="s">
        <v>2804</v>
      </c>
      <c r="B156" s="290" t="s">
        <v>2805</v>
      </c>
      <c r="C156" s="291"/>
      <c r="D156" s="291"/>
      <c r="E156" s="292" t="str">
        <f t="shared" si="2"/>
        <v/>
      </c>
    </row>
    <row r="157" s="270" customFormat="1" ht="38" customHeight="1" spans="1:5">
      <c r="A157" s="289" t="s">
        <v>2806</v>
      </c>
      <c r="B157" s="290" t="s">
        <v>2807</v>
      </c>
      <c r="C157" s="291"/>
      <c r="D157" s="291"/>
      <c r="E157" s="292" t="str">
        <f t="shared" si="2"/>
        <v/>
      </c>
    </row>
    <row r="158" s="270" customFormat="1" ht="38" customHeight="1" spans="1:5">
      <c r="A158" s="289" t="s">
        <v>2808</v>
      </c>
      <c r="B158" s="290" t="s">
        <v>2809</v>
      </c>
      <c r="C158" s="291"/>
      <c r="D158" s="291"/>
      <c r="E158" s="292" t="str">
        <f t="shared" si="2"/>
        <v/>
      </c>
    </row>
    <row r="159" s="270" customFormat="1" ht="38" customHeight="1" spans="1:5">
      <c r="A159" s="289" t="s">
        <v>2810</v>
      </c>
      <c r="B159" s="290" t="s">
        <v>2811</v>
      </c>
      <c r="C159" s="291">
        <v>0</v>
      </c>
      <c r="D159" s="291">
        <v>0</v>
      </c>
      <c r="E159" s="292" t="str">
        <f t="shared" si="2"/>
        <v/>
      </c>
    </row>
    <row r="160" s="270" customFormat="1" ht="38" customHeight="1" spans="1:5">
      <c r="A160" s="289" t="s">
        <v>2812</v>
      </c>
      <c r="B160" s="290" t="s">
        <v>2813</v>
      </c>
      <c r="C160" s="291"/>
      <c r="D160" s="291"/>
      <c r="E160" s="292" t="str">
        <f t="shared" si="2"/>
        <v/>
      </c>
    </row>
    <row r="161" s="270" customFormat="1" ht="38" customHeight="1" spans="1:5">
      <c r="A161" s="289" t="s">
        <v>2814</v>
      </c>
      <c r="B161" s="290" t="s">
        <v>2815</v>
      </c>
      <c r="C161" s="291"/>
      <c r="D161" s="291"/>
      <c r="E161" s="292" t="str">
        <f t="shared" si="2"/>
        <v/>
      </c>
    </row>
    <row r="162" ht="38" customHeight="1" spans="1:5">
      <c r="A162" s="289" t="s">
        <v>2816</v>
      </c>
      <c r="B162" s="290" t="s">
        <v>2817</v>
      </c>
      <c r="C162" s="291">
        <v>0</v>
      </c>
      <c r="D162" s="291">
        <v>0</v>
      </c>
      <c r="E162" s="292" t="str">
        <f t="shared" si="2"/>
        <v/>
      </c>
    </row>
    <row r="163" ht="38" customHeight="1" spans="1:5">
      <c r="A163" s="289" t="s">
        <v>2818</v>
      </c>
      <c r="B163" s="290" t="s">
        <v>2819</v>
      </c>
      <c r="C163" s="291">
        <f>SUM(C164:C165)</f>
        <v>0</v>
      </c>
      <c r="D163" s="291">
        <f>SUM(D164:D165)</f>
        <v>0</v>
      </c>
      <c r="E163" s="292" t="str">
        <f t="shared" si="2"/>
        <v/>
      </c>
    </row>
    <row r="164" s="270" customFormat="1" ht="38" customHeight="1" spans="1:5">
      <c r="A164" s="289" t="s">
        <v>2820</v>
      </c>
      <c r="B164" s="290" t="s">
        <v>2742</v>
      </c>
      <c r="C164" s="291">
        <v>0</v>
      </c>
      <c r="D164" s="291">
        <v>0</v>
      </c>
      <c r="E164" s="292" t="str">
        <f t="shared" si="2"/>
        <v/>
      </c>
    </row>
    <row r="165" s="270" customFormat="1" ht="38" customHeight="1" spans="1:5">
      <c r="A165" s="289" t="s">
        <v>2821</v>
      </c>
      <c r="B165" s="290" t="s">
        <v>2822</v>
      </c>
      <c r="C165" s="291">
        <v>0</v>
      </c>
      <c r="D165" s="291">
        <v>0</v>
      </c>
      <c r="E165" s="292" t="str">
        <f t="shared" si="2"/>
        <v/>
      </c>
    </row>
    <row r="166" s="270" customFormat="1" ht="38" customHeight="1" spans="1:5">
      <c r="A166" s="289" t="s">
        <v>2823</v>
      </c>
      <c r="B166" s="288" t="s">
        <v>2824</v>
      </c>
      <c r="C166" s="326"/>
      <c r="D166" s="326"/>
      <c r="E166" s="292"/>
    </row>
    <row r="167" s="270" customFormat="1" ht="38" customHeight="1" spans="1:5">
      <c r="A167" s="289" t="s">
        <v>2825</v>
      </c>
      <c r="B167" s="290" t="s">
        <v>2742</v>
      </c>
      <c r="C167" s="291"/>
      <c r="D167" s="291"/>
      <c r="E167" s="292" t="str">
        <f t="shared" si="2"/>
        <v/>
      </c>
    </row>
    <row r="168" s="270" customFormat="1" ht="38" customHeight="1" spans="1:5">
      <c r="A168" s="289" t="s">
        <v>2826</v>
      </c>
      <c r="B168" s="290" t="s">
        <v>2827</v>
      </c>
      <c r="C168" s="291"/>
      <c r="D168" s="291">
        <v>0</v>
      </c>
      <c r="E168" s="292" t="str">
        <f t="shared" si="2"/>
        <v/>
      </c>
    </row>
    <row r="169" s="270" customFormat="1" ht="38" customHeight="1" spans="1:5">
      <c r="A169" s="289" t="s">
        <v>2828</v>
      </c>
      <c r="B169" s="290" t="s">
        <v>2829</v>
      </c>
      <c r="C169" s="291">
        <v>0</v>
      </c>
      <c r="D169" s="291">
        <v>0</v>
      </c>
      <c r="E169" s="292" t="str">
        <f t="shared" si="2"/>
        <v/>
      </c>
    </row>
    <row r="170" ht="38" customHeight="1" spans="1:5">
      <c r="A170" s="289" t="s">
        <v>2830</v>
      </c>
      <c r="B170" s="290" t="s">
        <v>2831</v>
      </c>
      <c r="C170" s="291">
        <f>SUM(C171:C173)</f>
        <v>0</v>
      </c>
      <c r="D170" s="291">
        <f>SUM(D171:D173)</f>
        <v>0</v>
      </c>
      <c r="E170" s="292" t="str">
        <f t="shared" si="2"/>
        <v/>
      </c>
    </row>
    <row r="171" ht="38" customHeight="1" spans="1:5">
      <c r="A171" s="289" t="s">
        <v>2832</v>
      </c>
      <c r="B171" s="290" t="s">
        <v>2761</v>
      </c>
      <c r="C171" s="291">
        <v>0</v>
      </c>
      <c r="D171" s="291">
        <v>0</v>
      </c>
      <c r="E171" s="292" t="str">
        <f t="shared" si="2"/>
        <v/>
      </c>
    </row>
    <row r="172" ht="38" customHeight="1" spans="1:5">
      <c r="A172" s="289" t="s">
        <v>2833</v>
      </c>
      <c r="B172" s="290" t="s">
        <v>2765</v>
      </c>
      <c r="C172" s="291">
        <v>0</v>
      </c>
      <c r="D172" s="291">
        <v>0</v>
      </c>
      <c r="E172" s="292" t="str">
        <f t="shared" si="2"/>
        <v/>
      </c>
    </row>
    <row r="173" s="270" customFormat="1" ht="38" customHeight="1" spans="1:5">
      <c r="A173" s="289" t="s">
        <v>2834</v>
      </c>
      <c r="B173" s="290" t="s">
        <v>2835</v>
      </c>
      <c r="C173" s="291">
        <v>0</v>
      </c>
      <c r="D173" s="291">
        <v>0</v>
      </c>
      <c r="E173" s="292" t="str">
        <f t="shared" si="2"/>
        <v/>
      </c>
    </row>
    <row r="174" ht="38" customHeight="1" spans="1:5">
      <c r="A174" s="284" t="s">
        <v>95</v>
      </c>
      <c r="B174" s="285" t="s">
        <v>2836</v>
      </c>
      <c r="C174" s="323"/>
      <c r="D174" s="323"/>
      <c r="E174" s="297"/>
    </row>
    <row r="175" ht="38" customHeight="1" spans="1:5">
      <c r="A175" s="289" t="s">
        <v>2837</v>
      </c>
      <c r="B175" s="288" t="s">
        <v>2838</v>
      </c>
      <c r="C175" s="326"/>
      <c r="D175" s="326"/>
      <c r="E175" s="292"/>
    </row>
    <row r="176" ht="38" customHeight="1" spans="1:5">
      <c r="A176" s="289" t="s">
        <v>2839</v>
      </c>
      <c r="B176" s="290" t="s">
        <v>2840</v>
      </c>
      <c r="C176" s="291"/>
      <c r="D176" s="291"/>
      <c r="E176" s="292" t="str">
        <f t="shared" si="2"/>
        <v/>
      </c>
    </row>
    <row r="177" s="270" customFormat="1" ht="38" customHeight="1" spans="1:5">
      <c r="A177" s="289" t="s">
        <v>2841</v>
      </c>
      <c r="B177" s="290" t="s">
        <v>2842</v>
      </c>
      <c r="C177" s="291">
        <v>0</v>
      </c>
      <c r="D177" s="291">
        <v>0</v>
      </c>
      <c r="E177" s="292" t="str">
        <f t="shared" si="2"/>
        <v/>
      </c>
    </row>
    <row r="178" s="270" customFormat="1" ht="38" customHeight="1" spans="1:5">
      <c r="A178" s="284" t="s">
        <v>117</v>
      </c>
      <c r="B178" s="285" t="s">
        <v>2843</v>
      </c>
      <c r="C178" s="323">
        <v>648</v>
      </c>
      <c r="D178" s="323">
        <v>580</v>
      </c>
      <c r="E178" s="297">
        <f>(D178-C178)/C178</f>
        <v>-0.105</v>
      </c>
    </row>
    <row r="179" ht="38" customHeight="1" spans="1:5">
      <c r="A179" s="289" t="s">
        <v>2844</v>
      </c>
      <c r="B179" s="288" t="s">
        <v>2845</v>
      </c>
      <c r="C179" s="326"/>
      <c r="D179" s="326"/>
      <c r="E179" s="292"/>
    </row>
    <row r="180" ht="38" customHeight="1" spans="1:5">
      <c r="A180" s="289" t="s">
        <v>2846</v>
      </c>
      <c r="B180" s="290" t="s">
        <v>2847</v>
      </c>
      <c r="C180" s="291"/>
      <c r="D180" s="291"/>
      <c r="E180" s="292" t="str">
        <f t="shared" si="2"/>
        <v/>
      </c>
    </row>
    <row r="181" s="270" customFormat="1" ht="38" customHeight="1" spans="1:5">
      <c r="A181" s="289" t="s">
        <v>2848</v>
      </c>
      <c r="B181" s="290" t="s">
        <v>2849</v>
      </c>
      <c r="C181" s="291"/>
      <c r="D181" s="291"/>
      <c r="E181" s="292" t="str">
        <f t="shared" si="2"/>
        <v/>
      </c>
    </row>
    <row r="182" s="270" customFormat="1" ht="38" customHeight="1" spans="1:5">
      <c r="A182" s="289" t="s">
        <v>2850</v>
      </c>
      <c r="B182" s="290" t="s">
        <v>2851</v>
      </c>
      <c r="C182" s="291"/>
      <c r="D182" s="291"/>
      <c r="E182" s="292" t="str">
        <f t="shared" si="2"/>
        <v/>
      </c>
    </row>
    <row r="183" ht="38" customHeight="1" spans="1:5">
      <c r="A183" s="289" t="s">
        <v>2852</v>
      </c>
      <c r="B183" s="288" t="s">
        <v>2853</v>
      </c>
      <c r="C183" s="326">
        <v>10</v>
      </c>
      <c r="D183" s="326"/>
      <c r="E183" s="292">
        <f t="shared" si="2"/>
        <v>-1</v>
      </c>
    </row>
    <row r="184" s="270" customFormat="1" ht="38" customHeight="1" spans="1:5">
      <c r="A184" s="289" t="s">
        <v>2854</v>
      </c>
      <c r="B184" s="290" t="s">
        <v>2855</v>
      </c>
      <c r="C184" s="291"/>
      <c r="D184" s="291"/>
      <c r="E184" s="292" t="str">
        <f t="shared" si="2"/>
        <v/>
      </c>
    </row>
    <row r="185" ht="38" customHeight="1" spans="1:5">
      <c r="A185" s="289" t="s">
        <v>2856</v>
      </c>
      <c r="B185" s="290" t="s">
        <v>2857</v>
      </c>
      <c r="C185" s="291"/>
      <c r="D185" s="291"/>
      <c r="E185" s="292" t="str">
        <f t="shared" si="2"/>
        <v/>
      </c>
    </row>
    <row r="186" ht="38" customHeight="1" spans="1:5">
      <c r="A186" s="289" t="s">
        <v>2858</v>
      </c>
      <c r="B186" s="290" t="s">
        <v>2859</v>
      </c>
      <c r="C186" s="291"/>
      <c r="D186" s="291"/>
      <c r="E186" s="292" t="str">
        <f t="shared" si="2"/>
        <v/>
      </c>
    </row>
    <row r="187" ht="38" customHeight="1" spans="1:5">
      <c r="A187" s="289" t="s">
        <v>2860</v>
      </c>
      <c r="B187" s="290" t="s">
        <v>2861</v>
      </c>
      <c r="C187" s="291"/>
      <c r="D187" s="291"/>
      <c r="E187" s="292" t="str">
        <f t="shared" si="2"/>
        <v/>
      </c>
    </row>
    <row r="188" ht="38" customHeight="1" spans="1:5">
      <c r="A188" s="289" t="s">
        <v>2862</v>
      </c>
      <c r="B188" s="290" t="s">
        <v>2863</v>
      </c>
      <c r="C188" s="291"/>
      <c r="D188" s="291"/>
      <c r="E188" s="292" t="str">
        <f t="shared" si="2"/>
        <v/>
      </c>
    </row>
    <row r="189" ht="38" customHeight="1" spans="1:5">
      <c r="A189" s="289" t="s">
        <v>2864</v>
      </c>
      <c r="B189" s="290" t="s">
        <v>2865</v>
      </c>
      <c r="C189" s="291">
        <v>0</v>
      </c>
      <c r="D189" s="291">
        <v>0</v>
      </c>
      <c r="E189" s="292" t="str">
        <f t="shared" si="2"/>
        <v/>
      </c>
    </row>
    <row r="190" s="270" customFormat="1" ht="38" customHeight="1" spans="1:5">
      <c r="A190" s="289" t="s">
        <v>2866</v>
      </c>
      <c r="B190" s="290" t="s">
        <v>2867</v>
      </c>
      <c r="C190" s="291"/>
      <c r="D190" s="291"/>
      <c r="E190" s="292" t="str">
        <f t="shared" si="2"/>
        <v/>
      </c>
    </row>
    <row r="191" ht="38" customHeight="1" spans="1:5">
      <c r="A191" s="289" t="s">
        <v>2868</v>
      </c>
      <c r="B191" s="290" t="s">
        <v>2869</v>
      </c>
      <c r="C191" s="291">
        <v>10</v>
      </c>
      <c r="D191" s="291"/>
      <c r="E191" s="292">
        <f t="shared" si="2"/>
        <v>-1</v>
      </c>
    </row>
    <row r="192" ht="38" customHeight="1" spans="1:5">
      <c r="A192" s="289" t="s">
        <v>2870</v>
      </c>
      <c r="B192" s="288" t="s">
        <v>2871</v>
      </c>
      <c r="C192" s="326">
        <v>638</v>
      </c>
      <c r="D192" s="326">
        <v>580</v>
      </c>
      <c r="E192" s="292">
        <f t="shared" si="2"/>
        <v>-0.091</v>
      </c>
    </row>
    <row r="193" ht="38" customHeight="1" spans="1:5">
      <c r="A193" s="299">
        <v>2296001</v>
      </c>
      <c r="B193" s="290" t="s">
        <v>2872</v>
      </c>
      <c r="C193" s="291"/>
      <c r="D193" s="291"/>
      <c r="E193" s="292" t="str">
        <f t="shared" si="2"/>
        <v/>
      </c>
    </row>
    <row r="194" s="270" customFormat="1" ht="38" customHeight="1" spans="1:5">
      <c r="A194" s="289" t="s">
        <v>2873</v>
      </c>
      <c r="B194" s="290" t="s">
        <v>2874</v>
      </c>
      <c r="C194" s="291">
        <v>165</v>
      </c>
      <c r="D194" s="291">
        <v>350</v>
      </c>
      <c r="E194" s="292">
        <f t="shared" si="2"/>
        <v>1.121</v>
      </c>
    </row>
    <row r="195" ht="38" customHeight="1" spans="1:5">
      <c r="A195" s="289" t="s">
        <v>2875</v>
      </c>
      <c r="B195" s="290" t="s">
        <v>2876</v>
      </c>
      <c r="C195" s="291">
        <v>50</v>
      </c>
      <c r="D195" s="291"/>
      <c r="E195" s="292">
        <f t="shared" si="2"/>
        <v>-1</v>
      </c>
    </row>
    <row r="196" ht="38" customHeight="1" spans="1:5">
      <c r="A196" s="289" t="s">
        <v>2877</v>
      </c>
      <c r="B196" s="290" t="s">
        <v>2878</v>
      </c>
      <c r="C196" s="291"/>
      <c r="D196" s="291"/>
      <c r="E196" s="292" t="str">
        <f t="shared" ref="E196:E259" si="3">IF(C196&gt;0,D196/C196-1,IF(C196&lt;0,-(D196/C196-1),""))</f>
        <v/>
      </c>
    </row>
    <row r="197" ht="38" customHeight="1" spans="1:5">
      <c r="A197" s="289" t="s">
        <v>2879</v>
      </c>
      <c r="B197" s="290" t="s">
        <v>2880</v>
      </c>
      <c r="C197" s="291"/>
      <c r="D197" s="291"/>
      <c r="E197" s="292" t="str">
        <f t="shared" si="3"/>
        <v/>
      </c>
    </row>
    <row r="198" ht="38" customHeight="1" spans="1:5">
      <c r="A198" s="289" t="s">
        <v>2881</v>
      </c>
      <c r="B198" s="290" t="s">
        <v>2882</v>
      </c>
      <c r="C198" s="291">
        <v>133</v>
      </c>
      <c r="D198" s="291">
        <v>150</v>
      </c>
      <c r="E198" s="292">
        <f t="shared" si="3"/>
        <v>0.128</v>
      </c>
    </row>
    <row r="199" s="270" customFormat="1" ht="38" customHeight="1" spans="1:5">
      <c r="A199" s="289" t="s">
        <v>2883</v>
      </c>
      <c r="B199" s="290" t="s">
        <v>2884</v>
      </c>
      <c r="C199" s="291">
        <v>40</v>
      </c>
      <c r="D199" s="291"/>
      <c r="E199" s="292">
        <f t="shared" si="3"/>
        <v>-1</v>
      </c>
    </row>
    <row r="200" s="270" customFormat="1" ht="38" customHeight="1" spans="1:5">
      <c r="A200" s="289" t="s">
        <v>2885</v>
      </c>
      <c r="B200" s="290" t="s">
        <v>2886</v>
      </c>
      <c r="C200" s="291"/>
      <c r="D200" s="291"/>
      <c r="E200" s="292" t="str">
        <f t="shared" si="3"/>
        <v/>
      </c>
    </row>
    <row r="201" s="270" customFormat="1" ht="38" customHeight="1" spans="1:5">
      <c r="A201" s="289" t="s">
        <v>2887</v>
      </c>
      <c r="B201" s="290" t="s">
        <v>2888</v>
      </c>
      <c r="C201" s="291"/>
      <c r="D201" s="291"/>
      <c r="E201" s="292" t="str">
        <f t="shared" si="3"/>
        <v/>
      </c>
    </row>
    <row r="202" ht="38" customHeight="1" spans="1:5">
      <c r="A202" s="289" t="s">
        <v>2889</v>
      </c>
      <c r="B202" s="290" t="s">
        <v>2890</v>
      </c>
      <c r="C202" s="291">
        <v>49</v>
      </c>
      <c r="D202" s="291">
        <v>80</v>
      </c>
      <c r="E202" s="292">
        <f t="shared" si="3"/>
        <v>0.633</v>
      </c>
    </row>
    <row r="203" s="270" customFormat="1" ht="38" customHeight="1" spans="1:5">
      <c r="A203" s="289" t="s">
        <v>2891</v>
      </c>
      <c r="B203" s="290" t="s">
        <v>2892</v>
      </c>
      <c r="C203" s="291">
        <v>201</v>
      </c>
      <c r="D203" s="291"/>
      <c r="E203" s="292">
        <f t="shared" si="3"/>
        <v>-1</v>
      </c>
    </row>
    <row r="204" s="270" customFormat="1" ht="38" customHeight="1" spans="1:5">
      <c r="A204" s="284" t="s">
        <v>113</v>
      </c>
      <c r="B204" s="285" t="s">
        <v>2893</v>
      </c>
      <c r="C204" s="323">
        <v>7274</v>
      </c>
      <c r="D204" s="323">
        <v>7350</v>
      </c>
      <c r="E204" s="297">
        <f>(D204-C204)/C204</f>
        <v>0.01</v>
      </c>
    </row>
    <row r="205" s="270" customFormat="1" ht="38" customHeight="1" spans="1:5">
      <c r="A205" s="289" t="s">
        <v>2894</v>
      </c>
      <c r="B205" s="290" t="s">
        <v>2895</v>
      </c>
      <c r="C205" s="291">
        <v>0</v>
      </c>
      <c r="D205" s="291">
        <v>0</v>
      </c>
      <c r="E205" s="292" t="str">
        <f t="shared" si="3"/>
        <v/>
      </c>
    </row>
    <row r="206" s="270" customFormat="1" ht="38" customHeight="1" spans="1:5">
      <c r="A206" s="289" t="s">
        <v>2896</v>
      </c>
      <c r="B206" s="290" t="s">
        <v>2897</v>
      </c>
      <c r="C206" s="291">
        <v>0</v>
      </c>
      <c r="D206" s="291">
        <v>0</v>
      </c>
      <c r="E206" s="292" t="str">
        <f t="shared" si="3"/>
        <v/>
      </c>
    </row>
    <row r="207" s="270" customFormat="1" ht="38" customHeight="1" spans="1:5">
      <c r="A207" s="289" t="s">
        <v>2898</v>
      </c>
      <c r="B207" s="290" t="s">
        <v>2899</v>
      </c>
      <c r="C207" s="291">
        <v>0</v>
      </c>
      <c r="D207" s="291">
        <v>0</v>
      </c>
      <c r="E207" s="292" t="str">
        <f t="shared" si="3"/>
        <v/>
      </c>
    </row>
    <row r="208" s="270" customFormat="1" ht="38" customHeight="1" spans="1:5">
      <c r="A208" s="289" t="s">
        <v>2900</v>
      </c>
      <c r="B208" s="290" t="s">
        <v>2901</v>
      </c>
      <c r="C208" s="291">
        <v>560</v>
      </c>
      <c r="D208" s="291">
        <v>550</v>
      </c>
      <c r="E208" s="292">
        <f t="shared" si="3"/>
        <v>-0.018</v>
      </c>
    </row>
    <row r="209" s="270" customFormat="1" ht="38" customHeight="1" spans="1:5">
      <c r="A209" s="289" t="s">
        <v>2902</v>
      </c>
      <c r="B209" s="290" t="s">
        <v>2903</v>
      </c>
      <c r="C209" s="291"/>
      <c r="D209" s="291"/>
      <c r="E209" s="292" t="str">
        <f t="shared" si="3"/>
        <v/>
      </c>
    </row>
    <row r="210" ht="38" customHeight="1" spans="1:5">
      <c r="A210" s="289" t="s">
        <v>2904</v>
      </c>
      <c r="B210" s="290" t="s">
        <v>2905</v>
      </c>
      <c r="C210" s="291"/>
      <c r="D210" s="291"/>
      <c r="E210" s="292" t="str">
        <f t="shared" si="3"/>
        <v/>
      </c>
    </row>
    <row r="211" ht="38" customHeight="1" spans="1:5">
      <c r="A211" s="289" t="s">
        <v>2906</v>
      </c>
      <c r="B211" s="290" t="s">
        <v>2907</v>
      </c>
      <c r="C211" s="291"/>
      <c r="D211" s="291"/>
      <c r="E211" s="292" t="str">
        <f t="shared" si="3"/>
        <v/>
      </c>
    </row>
    <row r="212" ht="38" customHeight="1" spans="1:5">
      <c r="A212" s="289" t="s">
        <v>2908</v>
      </c>
      <c r="B212" s="290" t="s">
        <v>2909</v>
      </c>
      <c r="C212" s="291"/>
      <c r="D212" s="291"/>
      <c r="E212" s="292" t="str">
        <f t="shared" si="3"/>
        <v/>
      </c>
    </row>
    <row r="213" ht="38" customHeight="1" spans="1:5">
      <c r="A213" s="289" t="s">
        <v>2910</v>
      </c>
      <c r="B213" s="290" t="s">
        <v>2911</v>
      </c>
      <c r="C213" s="291"/>
      <c r="D213" s="291"/>
      <c r="E213" s="292" t="str">
        <f t="shared" si="3"/>
        <v/>
      </c>
    </row>
    <row r="214" ht="38" customHeight="1" spans="1:5">
      <c r="A214" s="289" t="s">
        <v>2912</v>
      </c>
      <c r="B214" s="290" t="s">
        <v>2913</v>
      </c>
      <c r="C214" s="291"/>
      <c r="D214" s="291"/>
      <c r="E214" s="292" t="str">
        <f t="shared" si="3"/>
        <v/>
      </c>
    </row>
    <row r="215" ht="38" customHeight="1" spans="1:5">
      <c r="A215" s="289" t="s">
        <v>2914</v>
      </c>
      <c r="B215" s="290" t="s">
        <v>2915</v>
      </c>
      <c r="C215" s="291"/>
      <c r="D215" s="291"/>
      <c r="E215" s="292" t="str">
        <f t="shared" si="3"/>
        <v/>
      </c>
    </row>
    <row r="216" ht="38" customHeight="1" spans="1:5">
      <c r="A216" s="289" t="s">
        <v>2916</v>
      </c>
      <c r="B216" s="290" t="s">
        <v>2917</v>
      </c>
      <c r="C216" s="291"/>
      <c r="D216" s="291"/>
      <c r="E216" s="292" t="str">
        <f t="shared" si="3"/>
        <v/>
      </c>
    </row>
    <row r="217" s="270" customFormat="1" ht="38" customHeight="1" spans="1:5">
      <c r="A217" s="289" t="s">
        <v>2918</v>
      </c>
      <c r="B217" s="290" t="s">
        <v>2919</v>
      </c>
      <c r="C217" s="291"/>
      <c r="D217" s="291"/>
      <c r="E217" s="292" t="str">
        <f t="shared" si="3"/>
        <v/>
      </c>
    </row>
    <row r="218" s="270" customFormat="1" ht="38" customHeight="1" spans="1:5">
      <c r="A218" s="289" t="s">
        <v>2920</v>
      </c>
      <c r="B218" s="290" t="s">
        <v>2921</v>
      </c>
      <c r="C218" s="291"/>
      <c r="D218" s="291"/>
      <c r="E218" s="292" t="str">
        <f t="shared" si="3"/>
        <v/>
      </c>
    </row>
    <row r="219" s="270" customFormat="1" ht="38" customHeight="1" spans="1:5">
      <c r="A219" s="289" t="s">
        <v>2922</v>
      </c>
      <c r="B219" s="290" t="s">
        <v>2923</v>
      </c>
      <c r="C219" s="291">
        <v>6714</v>
      </c>
      <c r="D219" s="291">
        <v>6800</v>
      </c>
      <c r="E219" s="292">
        <f t="shared" si="3"/>
        <v>0.013</v>
      </c>
    </row>
    <row r="220" ht="38" customHeight="1" spans="1:5">
      <c r="A220" s="289" t="s">
        <v>2924</v>
      </c>
      <c r="B220" s="290" t="s">
        <v>2925</v>
      </c>
      <c r="C220" s="291"/>
      <c r="D220" s="291"/>
      <c r="E220" s="292" t="str">
        <f t="shared" si="3"/>
        <v/>
      </c>
    </row>
    <row r="221" s="270" customFormat="1" ht="38" customHeight="1" spans="1:5">
      <c r="A221" s="284" t="s">
        <v>115</v>
      </c>
      <c r="B221" s="285" t="s">
        <v>2926</v>
      </c>
      <c r="C221" s="323">
        <v>2</v>
      </c>
      <c r="D221" s="323">
        <v>100</v>
      </c>
      <c r="E221" s="297">
        <f>(D221-C221)/C221</f>
        <v>49</v>
      </c>
    </row>
    <row r="222" s="270" customFormat="1" ht="38" customHeight="1" spans="1:5">
      <c r="A222" s="299">
        <v>23304</v>
      </c>
      <c r="B222" s="288" t="s">
        <v>2927</v>
      </c>
      <c r="C222" s="326"/>
      <c r="D222" s="326"/>
      <c r="E222" s="292"/>
    </row>
    <row r="223" ht="38" customHeight="1" spans="1:5">
      <c r="A223" s="289" t="s">
        <v>2928</v>
      </c>
      <c r="B223" s="290" t="s">
        <v>2929</v>
      </c>
      <c r="C223" s="291">
        <v>0</v>
      </c>
      <c r="D223" s="291">
        <v>0</v>
      </c>
      <c r="E223" s="292" t="str">
        <f t="shared" si="3"/>
        <v/>
      </c>
    </row>
    <row r="224" s="270" customFormat="1" ht="38" customHeight="1" spans="1:5">
      <c r="A224" s="289" t="s">
        <v>2930</v>
      </c>
      <c r="B224" s="290" t="s">
        <v>2931</v>
      </c>
      <c r="C224" s="291">
        <v>0</v>
      </c>
      <c r="D224" s="291">
        <v>0</v>
      </c>
      <c r="E224" s="292" t="str">
        <f t="shared" si="3"/>
        <v/>
      </c>
    </row>
    <row r="225" ht="38" customHeight="1" spans="1:5">
      <c r="A225" s="289" t="s">
        <v>2932</v>
      </c>
      <c r="B225" s="290" t="s">
        <v>2933</v>
      </c>
      <c r="C225" s="291">
        <v>0</v>
      </c>
      <c r="D225" s="291">
        <v>0</v>
      </c>
      <c r="E225" s="292" t="str">
        <f t="shared" si="3"/>
        <v/>
      </c>
    </row>
    <row r="226" s="270" customFormat="1" ht="38" customHeight="1" spans="1:5">
      <c r="A226" s="289" t="s">
        <v>2934</v>
      </c>
      <c r="B226" s="290" t="s">
        <v>2935</v>
      </c>
      <c r="C226" s="291">
        <v>2</v>
      </c>
      <c r="D226" s="291"/>
      <c r="E226" s="292">
        <f t="shared" si="3"/>
        <v>-1</v>
      </c>
    </row>
    <row r="227" s="270" customFormat="1" ht="38" customHeight="1" spans="1:5">
      <c r="A227" s="289" t="s">
        <v>2936</v>
      </c>
      <c r="B227" s="290" t="s">
        <v>2937</v>
      </c>
      <c r="C227" s="291"/>
      <c r="D227" s="291"/>
      <c r="E227" s="292" t="str">
        <f t="shared" si="3"/>
        <v/>
      </c>
    </row>
    <row r="228" ht="38" customHeight="1" spans="1:5">
      <c r="A228" s="289" t="s">
        <v>2938</v>
      </c>
      <c r="B228" s="290" t="s">
        <v>2939</v>
      </c>
      <c r="C228" s="291"/>
      <c r="D228" s="291"/>
      <c r="E228" s="292" t="str">
        <f t="shared" si="3"/>
        <v/>
      </c>
    </row>
    <row r="229" ht="38" customHeight="1" spans="1:5">
      <c r="A229" s="289" t="s">
        <v>2940</v>
      </c>
      <c r="B229" s="290" t="s">
        <v>2941</v>
      </c>
      <c r="C229" s="291"/>
      <c r="D229" s="291"/>
      <c r="E229" s="292" t="str">
        <f t="shared" si="3"/>
        <v/>
      </c>
    </row>
    <row r="230" ht="38" customHeight="1" spans="1:5">
      <c r="A230" s="289" t="s">
        <v>2942</v>
      </c>
      <c r="B230" s="290" t="s">
        <v>2943</v>
      </c>
      <c r="C230" s="291">
        <v>0</v>
      </c>
      <c r="D230" s="291">
        <v>0</v>
      </c>
      <c r="E230" s="292" t="str">
        <f t="shared" si="3"/>
        <v/>
      </c>
    </row>
    <row r="231" ht="38" customHeight="1" spans="1:5">
      <c r="A231" s="289" t="s">
        <v>2944</v>
      </c>
      <c r="B231" s="290" t="s">
        <v>2945</v>
      </c>
      <c r="C231" s="291">
        <v>0</v>
      </c>
      <c r="D231" s="291">
        <v>0</v>
      </c>
      <c r="E231" s="292" t="str">
        <f t="shared" si="3"/>
        <v/>
      </c>
    </row>
    <row r="232" ht="38" customHeight="1" spans="1:5">
      <c r="A232" s="289" t="s">
        <v>2946</v>
      </c>
      <c r="B232" s="290" t="s">
        <v>2947</v>
      </c>
      <c r="C232" s="291">
        <v>0</v>
      </c>
      <c r="D232" s="291">
        <v>0</v>
      </c>
      <c r="E232" s="292" t="str">
        <f t="shared" si="3"/>
        <v/>
      </c>
    </row>
    <row r="233" ht="38" customHeight="1" spans="1:5">
      <c r="A233" s="289" t="s">
        <v>2948</v>
      </c>
      <c r="B233" s="290" t="s">
        <v>2949</v>
      </c>
      <c r="C233" s="291">
        <v>0</v>
      </c>
      <c r="D233" s="291">
        <v>0</v>
      </c>
      <c r="E233" s="292" t="str">
        <f t="shared" si="3"/>
        <v/>
      </c>
    </row>
    <row r="234" ht="38" customHeight="1" spans="1:5">
      <c r="A234" s="289" t="s">
        <v>2950</v>
      </c>
      <c r="B234" s="290" t="s">
        <v>2951</v>
      </c>
      <c r="C234" s="291"/>
      <c r="D234" s="291"/>
      <c r="E234" s="292" t="str">
        <f t="shared" si="3"/>
        <v/>
      </c>
    </row>
    <row r="235" ht="38" customHeight="1" spans="1:5">
      <c r="A235" s="289" t="s">
        <v>2952</v>
      </c>
      <c r="B235" s="290" t="s">
        <v>2953</v>
      </c>
      <c r="C235" s="291"/>
      <c r="D235" s="291"/>
      <c r="E235" s="292" t="str">
        <f t="shared" si="3"/>
        <v/>
      </c>
    </row>
    <row r="236" s="270" customFormat="1" ht="38" customHeight="1" spans="1:5">
      <c r="A236" s="289" t="s">
        <v>2954</v>
      </c>
      <c r="B236" s="290" t="s">
        <v>2955</v>
      </c>
      <c r="C236" s="291"/>
      <c r="D236" s="291"/>
      <c r="E236" s="292" t="str">
        <f t="shared" si="3"/>
        <v/>
      </c>
    </row>
    <row r="237" ht="38" customHeight="1" spans="1:5">
      <c r="A237" s="289" t="s">
        <v>2956</v>
      </c>
      <c r="B237" s="290" t="s">
        <v>2957</v>
      </c>
      <c r="C237" s="291"/>
      <c r="D237" s="291">
        <v>100</v>
      </c>
      <c r="E237" s="292" t="str">
        <f t="shared" si="3"/>
        <v/>
      </c>
    </row>
    <row r="238" ht="38" customHeight="1" spans="1:5">
      <c r="A238" s="289" t="s">
        <v>2958</v>
      </c>
      <c r="B238" s="290" t="s">
        <v>2959</v>
      </c>
      <c r="C238" s="291"/>
      <c r="D238" s="291"/>
      <c r="E238" s="292" t="str">
        <f t="shared" si="3"/>
        <v/>
      </c>
    </row>
    <row r="239" ht="38" customHeight="1" spans="1:5">
      <c r="A239" s="298" t="s">
        <v>2960</v>
      </c>
      <c r="B239" s="285" t="s">
        <v>2961</v>
      </c>
      <c r="C239" s="323"/>
      <c r="D239" s="323"/>
      <c r="E239" s="297"/>
    </row>
    <row r="240" ht="38" customHeight="1" spans="1:5">
      <c r="A240" s="299" t="s">
        <v>2962</v>
      </c>
      <c r="B240" s="288" t="s">
        <v>2963</v>
      </c>
      <c r="C240" s="326"/>
      <c r="D240" s="326"/>
      <c r="E240" s="292"/>
    </row>
    <row r="241" ht="38" customHeight="1" spans="1:5">
      <c r="A241" s="299" t="s">
        <v>2964</v>
      </c>
      <c r="B241" s="290" t="s">
        <v>2965</v>
      </c>
      <c r="C241" s="291"/>
      <c r="D241" s="291"/>
      <c r="E241" s="292" t="str">
        <f t="shared" si="3"/>
        <v/>
      </c>
    </row>
    <row r="242" ht="38" customHeight="1" spans="1:5">
      <c r="A242" s="299" t="s">
        <v>2966</v>
      </c>
      <c r="B242" s="290" t="s">
        <v>2967</v>
      </c>
      <c r="C242" s="291"/>
      <c r="D242" s="291"/>
      <c r="E242" s="292" t="str">
        <f t="shared" si="3"/>
        <v/>
      </c>
    </row>
    <row r="243" ht="38" customHeight="1" spans="1:5">
      <c r="A243" s="299" t="s">
        <v>2968</v>
      </c>
      <c r="B243" s="290" t="s">
        <v>2969</v>
      </c>
      <c r="C243" s="291"/>
      <c r="D243" s="291"/>
      <c r="E243" s="292" t="str">
        <f t="shared" si="3"/>
        <v/>
      </c>
    </row>
    <row r="244" ht="38" customHeight="1" spans="1:5">
      <c r="A244" s="299" t="s">
        <v>2970</v>
      </c>
      <c r="B244" s="290" t="s">
        <v>2971</v>
      </c>
      <c r="C244" s="291"/>
      <c r="D244" s="291"/>
      <c r="E244" s="292" t="str">
        <f t="shared" si="3"/>
        <v/>
      </c>
    </row>
    <row r="245" ht="38" customHeight="1" spans="1:5">
      <c r="A245" s="299" t="s">
        <v>2972</v>
      </c>
      <c r="B245" s="290" t="s">
        <v>2973</v>
      </c>
      <c r="C245" s="291"/>
      <c r="D245" s="291"/>
      <c r="E245" s="292" t="str">
        <f t="shared" si="3"/>
        <v/>
      </c>
    </row>
    <row r="246" ht="38" customHeight="1" spans="1:5">
      <c r="A246" s="299" t="s">
        <v>2974</v>
      </c>
      <c r="B246" s="290" t="s">
        <v>2975</v>
      </c>
      <c r="C246" s="291"/>
      <c r="D246" s="291"/>
      <c r="E246" s="292" t="str">
        <f t="shared" si="3"/>
        <v/>
      </c>
    </row>
    <row r="247" ht="38" customHeight="1" spans="1:5">
      <c r="A247" s="299" t="s">
        <v>2976</v>
      </c>
      <c r="B247" s="290" t="s">
        <v>2977</v>
      </c>
      <c r="C247" s="291"/>
      <c r="D247" s="291"/>
      <c r="E247" s="292" t="str">
        <f t="shared" si="3"/>
        <v/>
      </c>
    </row>
    <row r="248" ht="38" customHeight="1" spans="1:5">
      <c r="A248" s="299" t="s">
        <v>2978</v>
      </c>
      <c r="B248" s="290" t="s">
        <v>2979</v>
      </c>
      <c r="C248" s="291"/>
      <c r="D248" s="291"/>
      <c r="E248" s="292" t="str">
        <f t="shared" si="3"/>
        <v/>
      </c>
    </row>
    <row r="249" ht="38" customHeight="1" spans="1:5">
      <c r="A249" s="299" t="s">
        <v>2980</v>
      </c>
      <c r="B249" s="290" t="s">
        <v>2981</v>
      </c>
      <c r="C249" s="291"/>
      <c r="D249" s="291"/>
      <c r="E249" s="292" t="str">
        <f t="shared" si="3"/>
        <v/>
      </c>
    </row>
    <row r="250" ht="38" customHeight="1" spans="1:5">
      <c r="A250" s="299" t="s">
        <v>2982</v>
      </c>
      <c r="B250" s="290" t="s">
        <v>2983</v>
      </c>
      <c r="C250" s="291"/>
      <c r="D250" s="291"/>
      <c r="E250" s="292" t="str">
        <f t="shared" si="3"/>
        <v/>
      </c>
    </row>
    <row r="251" ht="38" customHeight="1" spans="1:5">
      <c r="A251" s="299" t="s">
        <v>2984</v>
      </c>
      <c r="B251" s="290" t="s">
        <v>2985</v>
      </c>
      <c r="C251" s="291"/>
      <c r="D251" s="291"/>
      <c r="E251" s="292" t="str">
        <f t="shared" si="3"/>
        <v/>
      </c>
    </row>
    <row r="252" ht="38" customHeight="1" spans="1:5">
      <c r="A252" s="299" t="s">
        <v>2986</v>
      </c>
      <c r="B252" s="290" t="s">
        <v>2987</v>
      </c>
      <c r="C252" s="291"/>
      <c r="D252" s="291"/>
      <c r="E252" s="292" t="str">
        <f t="shared" si="3"/>
        <v/>
      </c>
    </row>
    <row r="253" ht="38" customHeight="1" spans="1:5">
      <c r="A253" s="299" t="s">
        <v>2988</v>
      </c>
      <c r="B253" s="288" t="s">
        <v>2989</v>
      </c>
      <c r="C253" s="326"/>
      <c r="D253" s="326"/>
      <c r="E253" s="292"/>
    </row>
    <row r="254" ht="38" customHeight="1" spans="1:5">
      <c r="A254" s="299" t="s">
        <v>2990</v>
      </c>
      <c r="B254" s="290" t="s">
        <v>2991</v>
      </c>
      <c r="C254" s="291"/>
      <c r="D254" s="291"/>
      <c r="E254" s="292" t="str">
        <f t="shared" si="3"/>
        <v/>
      </c>
    </row>
    <row r="255" ht="38" customHeight="1" spans="1:5">
      <c r="A255" s="299" t="s">
        <v>2992</v>
      </c>
      <c r="B255" s="290" t="s">
        <v>2993</v>
      </c>
      <c r="C255" s="291"/>
      <c r="D255" s="291"/>
      <c r="E255" s="292" t="str">
        <f t="shared" si="3"/>
        <v/>
      </c>
    </row>
    <row r="256" ht="38" customHeight="1" spans="1:5">
      <c r="A256" s="299" t="s">
        <v>2994</v>
      </c>
      <c r="B256" s="290" t="s">
        <v>2995</v>
      </c>
      <c r="C256" s="291"/>
      <c r="D256" s="291"/>
      <c r="E256" s="292" t="str">
        <f t="shared" si="3"/>
        <v/>
      </c>
    </row>
    <row r="257" ht="38" customHeight="1" spans="1:5">
      <c r="A257" s="299" t="s">
        <v>2996</v>
      </c>
      <c r="B257" s="290" t="s">
        <v>2997</v>
      </c>
      <c r="C257" s="291"/>
      <c r="D257" s="291"/>
      <c r="E257" s="292" t="str">
        <f t="shared" si="3"/>
        <v/>
      </c>
    </row>
    <row r="258" ht="38" customHeight="1" spans="1:5">
      <c r="A258" s="299" t="s">
        <v>2998</v>
      </c>
      <c r="B258" s="290" t="s">
        <v>2999</v>
      </c>
      <c r="C258" s="291"/>
      <c r="D258" s="291"/>
      <c r="E258" s="292" t="str">
        <f t="shared" si="3"/>
        <v/>
      </c>
    </row>
    <row r="259" ht="38" customHeight="1" spans="1:5">
      <c r="A259" s="299" t="s">
        <v>3000</v>
      </c>
      <c r="B259" s="290" t="s">
        <v>3001</v>
      </c>
      <c r="C259" s="291"/>
      <c r="D259" s="291"/>
      <c r="E259" s="292" t="str">
        <f t="shared" si="3"/>
        <v/>
      </c>
    </row>
    <row r="260" ht="38" customHeight="1" spans="1:5">
      <c r="A260" s="284"/>
      <c r="B260" s="285"/>
      <c r="C260" s="286"/>
      <c r="D260" s="286"/>
      <c r="E260" s="324"/>
    </row>
    <row r="261" ht="38" customHeight="1" spans="1:5">
      <c r="A261" s="300"/>
      <c r="B261" s="301" t="s">
        <v>3002</v>
      </c>
      <c r="C261" s="323">
        <f>C4+C20+C32+C43+C98+C122+C174+C178+C204+C221</f>
        <v>42854</v>
      </c>
      <c r="D261" s="323">
        <v>21000</v>
      </c>
      <c r="E261" s="297">
        <f>(D261-C261)/C261</f>
        <v>-0.51</v>
      </c>
    </row>
    <row r="262" ht="38" customHeight="1" spans="1:5">
      <c r="A262" s="343" t="s">
        <v>3003</v>
      </c>
      <c r="B262" s="303" t="s">
        <v>120</v>
      </c>
      <c r="C262" s="344">
        <v>44835</v>
      </c>
      <c r="D262" s="344">
        <v>25233</v>
      </c>
      <c r="E262" s="297">
        <f>(D262-C262)/C262</f>
        <v>-0.437</v>
      </c>
    </row>
    <row r="263" ht="38" customHeight="1" spans="1:5">
      <c r="A263" s="343" t="s">
        <v>3004</v>
      </c>
      <c r="B263" s="345" t="s">
        <v>3005</v>
      </c>
      <c r="C263" s="344">
        <f>SUM(C264:C265)</f>
        <v>0</v>
      </c>
      <c r="D263" s="344">
        <f>SUM(D264:D265)</f>
        <v>0</v>
      </c>
      <c r="E263" s="324"/>
    </row>
    <row r="264" ht="38" customHeight="1" spans="1:5">
      <c r="A264" s="346" t="s">
        <v>3006</v>
      </c>
      <c r="B264" s="307" t="s">
        <v>3007</v>
      </c>
      <c r="C264" s="347"/>
      <c r="D264" s="348"/>
      <c r="E264" s="349"/>
    </row>
    <row r="265" ht="38" customHeight="1" spans="1:5">
      <c r="A265" s="346" t="s">
        <v>3008</v>
      </c>
      <c r="B265" s="307" t="s">
        <v>3009</v>
      </c>
      <c r="C265" s="347"/>
      <c r="D265" s="348"/>
      <c r="E265" s="349"/>
    </row>
    <row r="266" ht="38" customHeight="1" spans="1:5">
      <c r="A266" s="350" t="s">
        <v>3010</v>
      </c>
      <c r="B266" s="304" t="s">
        <v>3011</v>
      </c>
      <c r="C266" s="351">
        <v>28702</v>
      </c>
      <c r="D266" s="352">
        <v>18900</v>
      </c>
      <c r="E266" s="297">
        <f>(D266-C266)/C266</f>
        <v>-0.342</v>
      </c>
    </row>
    <row r="267" ht="38" customHeight="1" spans="1:5">
      <c r="A267" s="350" t="s">
        <v>3012</v>
      </c>
      <c r="B267" s="304" t="s">
        <v>3013</v>
      </c>
      <c r="C267" s="351">
        <v>16133</v>
      </c>
      <c r="D267" s="352">
        <v>6333</v>
      </c>
      <c r="E267" s="297">
        <f>(D267-C267)/C267</f>
        <v>-0.607</v>
      </c>
    </row>
    <row r="268" ht="38" customHeight="1" spans="1:5">
      <c r="A268" s="350" t="s">
        <v>3014</v>
      </c>
      <c r="B268" s="309" t="s">
        <v>3015</v>
      </c>
      <c r="C268" s="344">
        <v>2300</v>
      </c>
      <c r="D268" s="353"/>
      <c r="E268" s="297">
        <f>(D268-C268)/C268</f>
        <v>-1</v>
      </c>
    </row>
    <row r="269" ht="38" customHeight="1" spans="1:5">
      <c r="A269" s="354"/>
      <c r="B269" s="311" t="s">
        <v>127</v>
      </c>
      <c r="C269" s="344">
        <f>C261+C262+C268</f>
        <v>89989</v>
      </c>
      <c r="D269" s="344">
        <f>D261+D262+D268</f>
        <v>46233</v>
      </c>
      <c r="E269" s="297">
        <f>(D269-C269)/C269</f>
        <v>-0.486</v>
      </c>
    </row>
    <row r="270" spans="3:3">
      <c r="C270" s="355"/>
    </row>
    <row r="272" spans="3:3">
      <c r="C272" s="355"/>
    </row>
    <row r="274" spans="3:3">
      <c r="C274" s="355"/>
    </row>
    <row r="275" spans="3:3">
      <c r="C275" s="355"/>
    </row>
    <row r="277" spans="3:3">
      <c r="C277" s="355"/>
    </row>
    <row r="278" spans="3:3">
      <c r="C278" s="355"/>
    </row>
    <row r="279" spans="3:3">
      <c r="C279" s="355"/>
    </row>
    <row r="280" spans="3:3">
      <c r="C280" s="355"/>
    </row>
    <row r="282" spans="3:3">
      <c r="C282" s="355"/>
    </row>
  </sheetData>
  <autoFilter xmlns:etc="http://www.wps.cn/officeDocument/2017/etCustomData" ref="A3:E269" etc:filterBottomFollowUsedRange="0">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7"/>
  <sheetViews>
    <sheetView showGridLines="0" showZeros="0" view="pageBreakPreview" zoomScaleNormal="115" workbookViewId="0">
      <pane ySplit="3" topLeftCell="A31" activePane="bottomLeft" state="frozen"/>
      <selection/>
      <selection pane="bottomLeft" activeCell="C42" sqref="C42"/>
    </sheetView>
  </sheetViews>
  <sheetFormatPr defaultColWidth="9" defaultRowHeight="14.25" outlineLevelCol="4"/>
  <cols>
    <col min="1" max="1" width="15" style="154" customWidth="1"/>
    <col min="2" max="2" width="50.75" style="154" customWidth="1"/>
    <col min="3" max="4" width="20.6333333333333" style="154" customWidth="1"/>
    <col min="5" max="5" width="20.6333333333333" style="315" customWidth="1"/>
    <col min="6" max="16384" width="9" style="154"/>
  </cols>
  <sheetData>
    <row r="1" ht="45" customHeight="1" spans="1:5">
      <c r="A1" s="156"/>
      <c r="B1" s="316" t="s">
        <v>3016</v>
      </c>
      <c r="C1" s="316"/>
      <c r="D1" s="316"/>
      <c r="E1" s="316"/>
    </row>
    <row r="2" s="313" customFormat="1" ht="20.1" customHeight="1" spans="1:5">
      <c r="A2" s="317"/>
      <c r="B2" s="318"/>
      <c r="C2" s="319"/>
      <c r="D2" s="318"/>
      <c r="E2" s="320" t="s">
        <v>2</v>
      </c>
    </row>
    <row r="3" s="314" customFormat="1" ht="45" customHeight="1" spans="1:5">
      <c r="A3" s="321" t="s">
        <v>3</v>
      </c>
      <c r="B3" s="322" t="s">
        <v>4</v>
      </c>
      <c r="C3" s="173" t="s">
        <v>129</v>
      </c>
      <c r="D3" s="173" t="s">
        <v>6</v>
      </c>
      <c r="E3" s="173" t="s">
        <v>130</v>
      </c>
    </row>
    <row r="4" s="314" customFormat="1" ht="36" customHeight="1" spans="1:5">
      <c r="A4" s="289" t="s">
        <v>2496</v>
      </c>
      <c r="B4" s="285" t="s">
        <v>2497</v>
      </c>
      <c r="C4" s="323"/>
      <c r="D4" s="323"/>
      <c r="E4" s="297"/>
    </row>
    <row r="5" ht="36" customHeight="1" spans="1:5">
      <c r="A5" s="289" t="s">
        <v>2498</v>
      </c>
      <c r="B5" s="285" t="s">
        <v>2499</v>
      </c>
      <c r="C5" s="323"/>
      <c r="D5" s="323"/>
      <c r="E5" s="324"/>
    </row>
    <row r="6" ht="36" customHeight="1" spans="1:5">
      <c r="A6" s="289" t="s">
        <v>2500</v>
      </c>
      <c r="B6" s="285" t="s">
        <v>2501</v>
      </c>
      <c r="C6" s="323"/>
      <c r="D6" s="323"/>
      <c r="E6" s="324"/>
    </row>
    <row r="7" ht="36" customHeight="1" spans="1:5">
      <c r="A7" s="289" t="s">
        <v>2502</v>
      </c>
      <c r="B7" s="285" t="s">
        <v>2503</v>
      </c>
      <c r="C7" s="323"/>
      <c r="D7" s="323"/>
      <c r="E7" s="324"/>
    </row>
    <row r="8" ht="36" customHeight="1" spans="1:5">
      <c r="A8" s="289" t="s">
        <v>2504</v>
      </c>
      <c r="B8" s="285" t="s">
        <v>2505</v>
      </c>
      <c r="C8" s="323"/>
      <c r="D8" s="323"/>
      <c r="E8" s="324"/>
    </row>
    <row r="9" ht="36" customHeight="1" spans="1:5">
      <c r="A9" s="289" t="s">
        <v>2506</v>
      </c>
      <c r="B9" s="285" t="s">
        <v>2507</v>
      </c>
      <c r="C9" s="323"/>
      <c r="D9" s="323"/>
      <c r="E9" s="324"/>
    </row>
    <row r="10" ht="36" customHeight="1" spans="1:5">
      <c r="A10" s="289" t="s">
        <v>2508</v>
      </c>
      <c r="B10" s="285" t="s">
        <v>2509</v>
      </c>
      <c r="C10" s="323">
        <v>20000</v>
      </c>
      <c r="D10" s="323">
        <v>26000</v>
      </c>
      <c r="E10" s="324">
        <f>(D10-C10)/C10</f>
        <v>0.3</v>
      </c>
    </row>
    <row r="11" ht="36" customHeight="1" spans="1:5">
      <c r="A11" s="289" t="s">
        <v>2510</v>
      </c>
      <c r="B11" s="290" t="s">
        <v>2511</v>
      </c>
      <c r="C11" s="291">
        <v>20000</v>
      </c>
      <c r="D11" s="291">
        <v>26000</v>
      </c>
      <c r="E11" s="325">
        <f>IF(C11&gt;0,D11/C11-1,IF(C11&lt;0,-(D11/C11-1),""))</f>
        <v>0.3</v>
      </c>
    </row>
    <row r="12" ht="36" customHeight="1" spans="1:5">
      <c r="A12" s="289" t="s">
        <v>2512</v>
      </c>
      <c r="B12" s="290" t="s">
        <v>2513</v>
      </c>
      <c r="C12" s="291">
        <v>0</v>
      </c>
      <c r="D12" s="291"/>
      <c r="E12" s="325" t="str">
        <f>IF(C12&gt;0,D12/C12-1,IF(C12&lt;0,-(D12/C12-1),""))</f>
        <v/>
      </c>
    </row>
    <row r="13" ht="36" customHeight="1" spans="1:5">
      <c r="A13" s="289" t="s">
        <v>2514</v>
      </c>
      <c r="B13" s="290" t="s">
        <v>2515</v>
      </c>
      <c r="C13" s="291">
        <v>0</v>
      </c>
      <c r="D13" s="291"/>
      <c r="E13" s="325" t="str">
        <f>IF(C13&gt;0,D13/C13-1,IF(C13&lt;0,-(D13/C13-1),""))</f>
        <v/>
      </c>
    </row>
    <row r="14" ht="36" customHeight="1" spans="1:5">
      <c r="A14" s="289" t="s">
        <v>2516</v>
      </c>
      <c r="B14" s="290" t="s">
        <v>2517</v>
      </c>
      <c r="C14" s="291">
        <v>0</v>
      </c>
      <c r="D14" s="291"/>
      <c r="E14" s="325" t="str">
        <f>IF(C14&gt;0,D14/C14-1,IF(C14&lt;0,-(D14/C14-1),""))</f>
        <v/>
      </c>
    </row>
    <row r="15" ht="36" customHeight="1" spans="1:5">
      <c r="A15" s="289" t="s">
        <v>2518</v>
      </c>
      <c r="B15" s="288" t="s">
        <v>2519</v>
      </c>
      <c r="C15" s="326"/>
      <c r="D15" s="326"/>
      <c r="E15" s="324"/>
    </row>
    <row r="16" ht="36" customHeight="1" spans="1:5">
      <c r="A16" s="327" t="s">
        <v>2520</v>
      </c>
      <c r="B16" s="162" t="s">
        <v>2521</v>
      </c>
      <c r="C16" s="323"/>
      <c r="D16" s="323"/>
      <c r="E16" s="324"/>
    </row>
    <row r="17" ht="36" customHeight="1" spans="1:5">
      <c r="A17" s="327" t="s">
        <v>2522</v>
      </c>
      <c r="B17" s="162" t="s">
        <v>2523</v>
      </c>
      <c r="C17" s="323"/>
      <c r="D17" s="323"/>
      <c r="E17" s="324"/>
    </row>
    <row r="18" ht="36" customHeight="1" spans="1:5">
      <c r="A18" s="327" t="s">
        <v>2524</v>
      </c>
      <c r="B18" s="181" t="s">
        <v>2525</v>
      </c>
      <c r="C18" s="326"/>
      <c r="D18" s="326"/>
      <c r="E18" s="324"/>
    </row>
    <row r="19" ht="36" customHeight="1" spans="1:5">
      <c r="A19" s="327" t="s">
        <v>2526</v>
      </c>
      <c r="B19" s="181" t="s">
        <v>2527</v>
      </c>
      <c r="C19" s="326"/>
      <c r="D19" s="326"/>
      <c r="E19" s="324"/>
    </row>
    <row r="20" ht="36" customHeight="1" spans="1:5">
      <c r="A20" s="327" t="s">
        <v>2528</v>
      </c>
      <c r="B20" s="162" t="s">
        <v>2529</v>
      </c>
      <c r="C20" s="323">
        <v>200</v>
      </c>
      <c r="D20" s="323">
        <v>300</v>
      </c>
      <c r="E20" s="324">
        <f>(D20-C20)/C20</f>
        <v>0.5</v>
      </c>
    </row>
    <row r="21" ht="36" customHeight="1" spans="1:5">
      <c r="A21" s="327" t="s">
        <v>2530</v>
      </c>
      <c r="B21" s="162" t="s">
        <v>2531</v>
      </c>
      <c r="C21" s="323"/>
      <c r="D21" s="323"/>
      <c r="E21" s="324"/>
    </row>
    <row r="22" ht="36" customHeight="1" spans="1:5">
      <c r="A22" s="327" t="s">
        <v>2532</v>
      </c>
      <c r="B22" s="162" t="s">
        <v>2533</v>
      </c>
      <c r="C22" s="323"/>
      <c r="D22" s="323"/>
      <c r="E22" s="324"/>
    </row>
    <row r="23" ht="36" customHeight="1" spans="1:5">
      <c r="A23" s="289" t="s">
        <v>2534</v>
      </c>
      <c r="B23" s="285" t="s">
        <v>2535</v>
      </c>
      <c r="C23" s="323"/>
      <c r="D23" s="323"/>
      <c r="E23" s="324"/>
    </row>
    <row r="24" ht="36" customHeight="1" spans="1:5">
      <c r="A24" s="289" t="s">
        <v>2536</v>
      </c>
      <c r="B24" s="285" t="s">
        <v>2537</v>
      </c>
      <c r="C24" s="323">
        <v>800</v>
      </c>
      <c r="D24" s="323">
        <v>800</v>
      </c>
      <c r="E24" s="324">
        <f>(D24-C24)/C24</f>
        <v>0</v>
      </c>
    </row>
    <row r="25" ht="36" customHeight="1" spans="1:5">
      <c r="A25" s="289" t="s">
        <v>2538</v>
      </c>
      <c r="B25" s="285" t="s">
        <v>2539</v>
      </c>
      <c r="C25" s="323"/>
      <c r="D25" s="323"/>
      <c r="E25" s="324"/>
    </row>
    <row r="26" ht="36" customHeight="1" spans="1:5">
      <c r="A26" s="289" t="s">
        <v>2540</v>
      </c>
      <c r="B26" s="285" t="s">
        <v>2541</v>
      </c>
      <c r="C26" s="323"/>
      <c r="D26" s="323"/>
      <c r="E26" s="324"/>
    </row>
    <row r="27" ht="36" customHeight="1" spans="1:5">
      <c r="A27" s="289" t="s">
        <v>2542</v>
      </c>
      <c r="B27" s="285" t="s">
        <v>2543</v>
      </c>
      <c r="C27" s="323"/>
      <c r="D27" s="323"/>
      <c r="E27" s="324"/>
    </row>
    <row r="28" ht="36" customHeight="1" spans="1:5">
      <c r="A28" s="289"/>
      <c r="B28" s="288"/>
      <c r="C28" s="326"/>
      <c r="D28" s="326"/>
      <c r="E28" s="324"/>
    </row>
    <row r="29" ht="36" customHeight="1" spans="1:5">
      <c r="A29" s="300"/>
      <c r="B29" s="301" t="s">
        <v>3017</v>
      </c>
      <c r="C29" s="323">
        <f>C10+C20+C24+C27</f>
        <v>21000</v>
      </c>
      <c r="D29" s="323">
        <f>D10+D20+D24+D27</f>
        <v>27100</v>
      </c>
      <c r="E29" s="324">
        <f>(D29-C29)/C29</f>
        <v>0.29</v>
      </c>
    </row>
    <row r="30" ht="36" customHeight="1" spans="1:5">
      <c r="A30" s="328">
        <v>105</v>
      </c>
      <c r="B30" s="329" t="s">
        <v>2545</v>
      </c>
      <c r="C30" s="330"/>
      <c r="D30" s="330"/>
      <c r="E30" s="324"/>
    </row>
    <row r="31" ht="36" customHeight="1" spans="1:5">
      <c r="A31" s="328">
        <v>110</v>
      </c>
      <c r="B31" s="329" t="s">
        <v>60</v>
      </c>
      <c r="C31" s="330">
        <v>16000</v>
      </c>
      <c r="D31" s="330">
        <v>19133</v>
      </c>
      <c r="E31" s="324">
        <f>(D31-C31)/C31</f>
        <v>0.196</v>
      </c>
    </row>
    <row r="32" ht="36" customHeight="1" spans="1:5">
      <c r="A32" s="331">
        <v>11004</v>
      </c>
      <c r="B32" s="332" t="s">
        <v>3018</v>
      </c>
      <c r="C32" s="333">
        <v>3000</v>
      </c>
      <c r="D32" s="333">
        <v>3000</v>
      </c>
      <c r="E32" s="324">
        <f>(D32-C32)/C32</f>
        <v>0</v>
      </c>
    </row>
    <row r="33" ht="36" customHeight="1" spans="1:5">
      <c r="A33" s="331">
        <v>1100401</v>
      </c>
      <c r="B33" s="332" t="s">
        <v>2547</v>
      </c>
      <c r="C33" s="333">
        <v>3000</v>
      </c>
      <c r="D33" s="333">
        <v>3000</v>
      </c>
      <c r="E33" s="324">
        <f>(D33-C33)/C33</f>
        <v>0</v>
      </c>
    </row>
    <row r="34" ht="36" customHeight="1" spans="1:5">
      <c r="A34" s="331">
        <v>1100402</v>
      </c>
      <c r="B34" s="332" t="s">
        <v>3019</v>
      </c>
      <c r="C34" s="99"/>
      <c r="D34" s="333"/>
      <c r="E34" s="324"/>
    </row>
    <row r="35" ht="36" customHeight="1" spans="1:5">
      <c r="A35" s="331">
        <v>11008</v>
      </c>
      <c r="B35" s="332" t="s">
        <v>63</v>
      </c>
      <c r="C35" s="333">
        <v>13000</v>
      </c>
      <c r="D35" s="334">
        <v>16133</v>
      </c>
      <c r="E35" s="324">
        <f>(D35-C35)/C35</f>
        <v>0.241</v>
      </c>
    </row>
    <row r="36" ht="36" customHeight="1" spans="1:5">
      <c r="A36" s="335">
        <v>11009</v>
      </c>
      <c r="B36" s="336" t="s">
        <v>64</v>
      </c>
      <c r="C36" s="337"/>
      <c r="D36" s="337"/>
      <c r="E36" s="338"/>
    </row>
    <row r="37" ht="36" customHeight="1" spans="1:5">
      <c r="A37" s="339"/>
      <c r="B37" s="340" t="s">
        <v>67</v>
      </c>
      <c r="C37" s="330">
        <f>C29+C31</f>
        <v>37000</v>
      </c>
      <c r="D37" s="330">
        <f>D29+D31</f>
        <v>46233</v>
      </c>
      <c r="E37" s="324">
        <f>(D37-C37)/C37</f>
        <v>0.25</v>
      </c>
    </row>
  </sheetData>
  <autoFilter xmlns:etc="http://www.wps.cn/officeDocument/2017/etCustomData" ref="A3:E37" etc:filterBottomFollowUsedRange="0">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 C31: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74"/>
  <sheetViews>
    <sheetView showGridLines="0" showZeros="0" view="pageBreakPreview" zoomScaleNormal="115" workbookViewId="0">
      <pane ySplit="3" topLeftCell="A265" activePane="bottomLeft" state="frozen"/>
      <selection/>
      <selection pane="bottomLeft" activeCell="E277" sqref="E277"/>
    </sheetView>
  </sheetViews>
  <sheetFormatPr defaultColWidth="9" defaultRowHeight="14.25" outlineLevelCol="4"/>
  <cols>
    <col min="1" max="1" width="13.5" style="270" customWidth="1"/>
    <col min="2" max="2" width="50.75" style="270" customWidth="1"/>
    <col min="3" max="4" width="20.6333333333333" style="274" customWidth="1"/>
    <col min="5" max="5" width="20.6333333333333" style="275" customWidth="1"/>
    <col min="6" max="16384" width="9" style="270"/>
  </cols>
  <sheetData>
    <row r="1" s="270" customFormat="1" ht="45" customHeight="1" spans="1:5">
      <c r="A1" s="276"/>
      <c r="B1" s="277" t="s">
        <v>3020</v>
      </c>
      <c r="C1" s="277"/>
      <c r="D1" s="277"/>
      <c r="E1" s="277"/>
    </row>
    <row r="2" s="271" customFormat="1" ht="20.1" customHeight="1" spans="1:5">
      <c r="A2" s="278"/>
      <c r="B2" s="279"/>
      <c r="C2" s="279"/>
      <c r="D2" s="279"/>
      <c r="E2" s="280" t="s">
        <v>2</v>
      </c>
    </row>
    <row r="3" s="272" customFormat="1" ht="45" customHeight="1" spans="1:5">
      <c r="A3" s="281" t="s">
        <v>3</v>
      </c>
      <c r="B3" s="282" t="s">
        <v>4</v>
      </c>
      <c r="C3" s="283" t="s">
        <v>129</v>
      </c>
      <c r="D3" s="283" t="s">
        <v>6</v>
      </c>
      <c r="E3" s="283" t="s">
        <v>130</v>
      </c>
    </row>
    <row r="4" s="270" customFormat="1" ht="36" customHeight="1" spans="1:5">
      <c r="A4" s="284" t="s">
        <v>81</v>
      </c>
      <c r="B4" s="285" t="s">
        <v>2551</v>
      </c>
      <c r="C4" s="286"/>
      <c r="D4" s="286"/>
      <c r="E4" s="287"/>
    </row>
    <row r="5" s="270" customFormat="1" ht="36" customHeight="1" spans="1:5">
      <c r="A5" s="284" t="s">
        <v>2552</v>
      </c>
      <c r="B5" s="288" t="s">
        <v>2553</v>
      </c>
      <c r="C5" s="286"/>
      <c r="D5" s="286"/>
      <c r="E5" s="287"/>
    </row>
    <row r="6" s="270" customFormat="1" ht="36" customHeight="1" spans="1:5">
      <c r="A6" s="289" t="s">
        <v>2554</v>
      </c>
      <c r="B6" s="290" t="s">
        <v>2555</v>
      </c>
      <c r="C6" s="291"/>
      <c r="D6" s="291"/>
      <c r="E6" s="292" t="str">
        <f t="shared" ref="E4:E67" si="0">IF(C6&gt;0,D6/C6-1,IF(C6&lt;0,-(D6/C6-1),""))</f>
        <v/>
      </c>
    </row>
    <row r="7" s="270" customFormat="1" ht="36" customHeight="1" spans="1:5">
      <c r="A7" s="289" t="s">
        <v>2556</v>
      </c>
      <c r="B7" s="290" t="s">
        <v>2557</v>
      </c>
      <c r="C7" s="291"/>
      <c r="D7" s="291"/>
      <c r="E7" s="292" t="str">
        <f t="shared" si="0"/>
        <v/>
      </c>
    </row>
    <row r="8" s="270" customFormat="1" ht="36" customHeight="1" spans="1:5">
      <c r="A8" s="289" t="s">
        <v>2558</v>
      </c>
      <c r="B8" s="288" t="s">
        <v>2559</v>
      </c>
      <c r="C8" s="293"/>
      <c r="D8" s="293"/>
      <c r="E8" s="294"/>
    </row>
    <row r="9" s="270" customFormat="1" ht="36" customHeight="1" spans="1:5">
      <c r="A9" s="289" t="s">
        <v>2560</v>
      </c>
      <c r="B9" s="290" t="s">
        <v>2561</v>
      </c>
      <c r="C9" s="291"/>
      <c r="D9" s="291"/>
      <c r="E9" s="292" t="str">
        <f t="shared" si="0"/>
        <v/>
      </c>
    </row>
    <row r="10" s="270" customFormat="1" ht="36" customHeight="1" spans="1:5">
      <c r="A10" s="289" t="s">
        <v>2562</v>
      </c>
      <c r="B10" s="288" t="s">
        <v>2563</v>
      </c>
      <c r="C10" s="293"/>
      <c r="D10" s="293"/>
      <c r="E10" s="294"/>
    </row>
    <row r="11" s="270" customFormat="1" ht="36" customHeight="1" spans="1:5">
      <c r="A11" s="284" t="s">
        <v>2564</v>
      </c>
      <c r="B11" s="295" t="s">
        <v>2565</v>
      </c>
      <c r="C11" s="296">
        <f>SUM(C12:C16)</f>
        <v>0</v>
      </c>
      <c r="D11" s="296">
        <f>SUM(D12:D16)</f>
        <v>0</v>
      </c>
      <c r="E11" s="297" t="str">
        <f t="shared" si="0"/>
        <v/>
      </c>
    </row>
    <row r="12" s="270" customFormat="1" ht="36" customHeight="1" spans="1:5">
      <c r="A12" s="289" t="s">
        <v>2566</v>
      </c>
      <c r="B12" s="290" t="s">
        <v>2567</v>
      </c>
      <c r="C12" s="291"/>
      <c r="D12" s="291"/>
      <c r="E12" s="292" t="str">
        <f t="shared" si="0"/>
        <v/>
      </c>
    </row>
    <row r="13" s="270" customFormat="1" ht="36" customHeight="1" spans="1:5">
      <c r="A13" s="289" t="s">
        <v>2568</v>
      </c>
      <c r="B13" s="290" t="s">
        <v>2569</v>
      </c>
      <c r="C13" s="291"/>
      <c r="D13" s="291"/>
      <c r="E13" s="292" t="str">
        <f t="shared" si="0"/>
        <v/>
      </c>
    </row>
    <row r="14" s="270" customFormat="1" ht="36" customHeight="1" spans="1:5">
      <c r="A14" s="289" t="s">
        <v>2570</v>
      </c>
      <c r="B14" s="290" t="s">
        <v>2571</v>
      </c>
      <c r="C14" s="291"/>
      <c r="D14" s="291"/>
      <c r="E14" s="292" t="str">
        <f t="shared" si="0"/>
        <v/>
      </c>
    </row>
    <row r="15" s="270" customFormat="1" ht="36" customHeight="1" spans="1:5">
      <c r="A15" s="289" t="s">
        <v>2572</v>
      </c>
      <c r="B15" s="290" t="s">
        <v>2573</v>
      </c>
      <c r="C15" s="291"/>
      <c r="D15" s="291"/>
      <c r="E15" s="292" t="str">
        <f t="shared" si="0"/>
        <v/>
      </c>
    </row>
    <row r="16" s="270" customFormat="1" ht="36" customHeight="1" spans="1:5">
      <c r="A16" s="289" t="s">
        <v>2574</v>
      </c>
      <c r="B16" s="290" t="s">
        <v>2575</v>
      </c>
      <c r="C16" s="291"/>
      <c r="D16" s="291"/>
      <c r="E16" s="292" t="str">
        <f t="shared" si="0"/>
        <v/>
      </c>
    </row>
    <row r="17" s="270" customFormat="1" ht="36" customHeight="1" spans="1:5">
      <c r="A17" s="284" t="s">
        <v>2576</v>
      </c>
      <c r="B17" s="295" t="s">
        <v>2577</v>
      </c>
      <c r="C17" s="296">
        <f>SUM(C18:C19)</f>
        <v>0</v>
      </c>
      <c r="D17" s="296">
        <f>SUM(D18:D19)</f>
        <v>0</v>
      </c>
      <c r="E17" s="297" t="str">
        <f t="shared" si="0"/>
        <v/>
      </c>
    </row>
    <row r="18" s="270" customFormat="1" ht="36" customHeight="1" spans="1:5">
      <c r="A18" s="289" t="s">
        <v>2578</v>
      </c>
      <c r="B18" s="290" t="s">
        <v>2579</v>
      </c>
      <c r="C18" s="291"/>
      <c r="D18" s="291"/>
      <c r="E18" s="292" t="str">
        <f t="shared" si="0"/>
        <v/>
      </c>
    </row>
    <row r="19" s="270" customFormat="1" ht="36" customHeight="1" spans="1:5">
      <c r="A19" s="289" t="s">
        <v>2580</v>
      </c>
      <c r="B19" s="290" t="s">
        <v>2581</v>
      </c>
      <c r="C19" s="291"/>
      <c r="D19" s="291"/>
      <c r="E19" s="292" t="str">
        <f t="shared" si="0"/>
        <v/>
      </c>
    </row>
    <row r="20" s="270" customFormat="1" ht="36" customHeight="1" spans="1:5">
      <c r="A20" s="284" t="s">
        <v>83</v>
      </c>
      <c r="B20" s="285" t="s">
        <v>2582</v>
      </c>
      <c r="C20" s="286">
        <v>1200</v>
      </c>
      <c r="D20" s="286">
        <v>1520</v>
      </c>
      <c r="E20" s="287">
        <f>(D20-C20)/C20</f>
        <v>0.267</v>
      </c>
    </row>
    <row r="21" s="270" customFormat="1" ht="36" customHeight="1" spans="1:5">
      <c r="A21" s="284" t="s">
        <v>2583</v>
      </c>
      <c r="B21" s="295" t="s">
        <v>2584</v>
      </c>
      <c r="C21" s="296">
        <f>SUM(C22:C24)</f>
        <v>1200</v>
      </c>
      <c r="D21" s="296">
        <f>SUM(D22:D24)</f>
        <v>1420</v>
      </c>
      <c r="E21" s="297">
        <f t="shared" si="0"/>
        <v>0.183</v>
      </c>
    </row>
    <row r="22" s="270" customFormat="1" ht="36" customHeight="1" spans="1:5">
      <c r="A22" s="289" t="s">
        <v>2585</v>
      </c>
      <c r="B22" s="290" t="s">
        <v>2586</v>
      </c>
      <c r="C22" s="291"/>
      <c r="D22" s="291">
        <v>420</v>
      </c>
      <c r="E22" s="292" t="str">
        <f t="shared" si="0"/>
        <v/>
      </c>
    </row>
    <row r="23" s="270" customFormat="1" ht="36" customHeight="1" spans="1:5">
      <c r="A23" s="289" t="s">
        <v>2587</v>
      </c>
      <c r="B23" s="290" t="s">
        <v>2588</v>
      </c>
      <c r="C23" s="291"/>
      <c r="D23" s="291">
        <v>1000</v>
      </c>
      <c r="E23" s="292" t="str">
        <f t="shared" si="0"/>
        <v/>
      </c>
    </row>
    <row r="24" s="270" customFormat="1" ht="36" customHeight="1" spans="1:5">
      <c r="A24" s="289" t="s">
        <v>2589</v>
      </c>
      <c r="B24" s="290" t="s">
        <v>2590</v>
      </c>
      <c r="C24" s="291">
        <v>1200</v>
      </c>
      <c r="D24" s="291"/>
      <c r="E24" s="292">
        <f t="shared" si="0"/>
        <v>-1</v>
      </c>
    </row>
    <row r="25" s="270" customFormat="1" ht="36" customHeight="1" spans="1:5">
      <c r="A25" s="284" t="s">
        <v>2591</v>
      </c>
      <c r="B25" s="295" t="s">
        <v>2592</v>
      </c>
      <c r="C25" s="296">
        <f>SUM(C26:C28)</f>
        <v>0</v>
      </c>
      <c r="D25" s="296">
        <f>SUM(D26:D28)</f>
        <v>100</v>
      </c>
      <c r="E25" s="297" t="str">
        <f t="shared" si="0"/>
        <v/>
      </c>
    </row>
    <row r="26" s="270" customFormat="1" ht="36" customHeight="1" spans="1:5">
      <c r="A26" s="289" t="s">
        <v>2593</v>
      </c>
      <c r="B26" s="290" t="s">
        <v>2586</v>
      </c>
      <c r="C26" s="291"/>
      <c r="D26" s="291"/>
      <c r="E26" s="292" t="str">
        <f t="shared" si="0"/>
        <v/>
      </c>
    </row>
    <row r="27" s="270" customFormat="1" ht="36" customHeight="1" spans="1:5">
      <c r="A27" s="289" t="s">
        <v>2594</v>
      </c>
      <c r="B27" s="290" t="s">
        <v>2588</v>
      </c>
      <c r="C27" s="291"/>
      <c r="D27" s="291">
        <v>100</v>
      </c>
      <c r="E27" s="292" t="str">
        <f t="shared" si="0"/>
        <v/>
      </c>
    </row>
    <row r="28" s="270" customFormat="1" ht="36" customHeight="1" spans="1:5">
      <c r="A28" s="289" t="s">
        <v>2595</v>
      </c>
      <c r="B28" s="290" t="s">
        <v>2596</v>
      </c>
      <c r="C28" s="291"/>
      <c r="D28" s="291"/>
      <c r="E28" s="292" t="str">
        <f t="shared" si="0"/>
        <v/>
      </c>
    </row>
    <row r="29" s="273" customFormat="1" ht="36" customHeight="1" spans="1:5">
      <c r="A29" s="284" t="s">
        <v>2597</v>
      </c>
      <c r="B29" s="295" t="s">
        <v>2598</v>
      </c>
      <c r="C29" s="296">
        <f>SUM(C30:C31)</f>
        <v>0</v>
      </c>
      <c r="D29" s="296">
        <f>SUM(D30:D31)</f>
        <v>0</v>
      </c>
      <c r="E29" s="297" t="str">
        <f t="shared" si="0"/>
        <v/>
      </c>
    </row>
    <row r="30" s="270" customFormat="1" ht="36" customHeight="1" spans="1:5">
      <c r="A30" s="289" t="s">
        <v>2599</v>
      </c>
      <c r="B30" s="290" t="s">
        <v>2588</v>
      </c>
      <c r="C30" s="291"/>
      <c r="D30" s="291"/>
      <c r="E30" s="292" t="str">
        <f t="shared" si="0"/>
        <v/>
      </c>
    </row>
    <row r="31" s="270" customFormat="1" ht="36" customHeight="1" spans="1:5">
      <c r="A31" s="289" t="s">
        <v>2600</v>
      </c>
      <c r="B31" s="290" t="s">
        <v>2601</v>
      </c>
      <c r="C31" s="291"/>
      <c r="D31" s="291"/>
      <c r="E31" s="292" t="str">
        <f t="shared" si="0"/>
        <v/>
      </c>
    </row>
    <row r="32" s="270" customFormat="1" ht="36" customHeight="1" spans="1:5">
      <c r="A32" s="284" t="s">
        <v>87</v>
      </c>
      <c r="B32" s="285" t="s">
        <v>2602</v>
      </c>
      <c r="C32" s="286"/>
      <c r="D32" s="286"/>
      <c r="E32" s="287"/>
    </row>
    <row r="33" s="270" customFormat="1" ht="36" customHeight="1" spans="1:5">
      <c r="A33" s="284" t="s">
        <v>2603</v>
      </c>
      <c r="B33" s="295" t="s">
        <v>2604</v>
      </c>
      <c r="C33" s="296">
        <f>SUM(C34:C37)</f>
        <v>0</v>
      </c>
      <c r="D33" s="296">
        <f>SUM(D34:D37)</f>
        <v>0</v>
      </c>
      <c r="E33" s="297" t="str">
        <f t="shared" si="0"/>
        <v/>
      </c>
    </row>
    <row r="34" s="270" customFormat="1" ht="36" customHeight="1" spans="1:5">
      <c r="A34" s="289">
        <v>2116001</v>
      </c>
      <c r="B34" s="290" t="s">
        <v>2605</v>
      </c>
      <c r="C34" s="291">
        <f>SUM(C35:C42)</f>
        <v>0</v>
      </c>
      <c r="D34" s="291">
        <f>SUM(D35:D42)</f>
        <v>0</v>
      </c>
      <c r="E34" s="292" t="str">
        <f t="shared" si="0"/>
        <v/>
      </c>
    </row>
    <row r="35" s="270" customFormat="1" ht="36" customHeight="1" spans="1:5">
      <c r="A35" s="289">
        <v>2116002</v>
      </c>
      <c r="B35" s="290" t="s">
        <v>2606</v>
      </c>
      <c r="C35" s="291"/>
      <c r="D35" s="291"/>
      <c r="E35" s="292" t="str">
        <f t="shared" si="0"/>
        <v/>
      </c>
    </row>
    <row r="36" s="270" customFormat="1" ht="36" customHeight="1" spans="1:5">
      <c r="A36" s="289">
        <v>2116003</v>
      </c>
      <c r="B36" s="290" t="s">
        <v>2607</v>
      </c>
      <c r="C36" s="291"/>
      <c r="D36" s="291"/>
      <c r="E36" s="292" t="str">
        <f t="shared" si="0"/>
        <v/>
      </c>
    </row>
    <row r="37" s="273" customFormat="1" ht="36" customHeight="1" spans="1:5">
      <c r="A37" s="289">
        <v>2116099</v>
      </c>
      <c r="B37" s="290" t="s">
        <v>2608</v>
      </c>
      <c r="C37" s="291"/>
      <c r="D37" s="291"/>
      <c r="E37" s="292" t="str">
        <f t="shared" si="0"/>
        <v/>
      </c>
    </row>
    <row r="38" s="270" customFormat="1" ht="36" customHeight="1" spans="1:5">
      <c r="A38" s="284">
        <v>21161</v>
      </c>
      <c r="B38" s="295" t="s">
        <v>2609</v>
      </c>
      <c r="C38" s="296">
        <f>SUM(C39:C42)</f>
        <v>0</v>
      </c>
      <c r="D38" s="296">
        <f>SUM(D39:D42)</f>
        <v>0</v>
      </c>
      <c r="E38" s="297" t="str">
        <f t="shared" si="0"/>
        <v/>
      </c>
    </row>
    <row r="39" s="270" customFormat="1" ht="36" customHeight="1" spans="1:5">
      <c r="A39" s="289">
        <v>2116101</v>
      </c>
      <c r="B39" s="290" t="s">
        <v>2610</v>
      </c>
      <c r="C39" s="291"/>
      <c r="D39" s="291"/>
      <c r="E39" s="292" t="str">
        <f t="shared" si="0"/>
        <v/>
      </c>
    </row>
    <row r="40" s="270" customFormat="1" ht="36" customHeight="1" spans="1:5">
      <c r="A40" s="289">
        <v>2116102</v>
      </c>
      <c r="B40" s="290" t="s">
        <v>2611</v>
      </c>
      <c r="C40" s="291"/>
      <c r="D40" s="291"/>
      <c r="E40" s="292" t="str">
        <f t="shared" si="0"/>
        <v/>
      </c>
    </row>
    <row r="41" s="270" customFormat="1" ht="36" customHeight="1" spans="1:5">
      <c r="A41" s="289">
        <v>2116103</v>
      </c>
      <c r="B41" s="290" t="s">
        <v>2612</v>
      </c>
      <c r="C41" s="291"/>
      <c r="D41" s="291"/>
      <c r="E41" s="292" t="str">
        <f t="shared" si="0"/>
        <v/>
      </c>
    </row>
    <row r="42" s="270" customFormat="1" ht="36" customHeight="1" spans="1:5">
      <c r="A42" s="289">
        <v>2116104</v>
      </c>
      <c r="B42" s="290" t="s">
        <v>2613</v>
      </c>
      <c r="C42" s="291"/>
      <c r="D42" s="291"/>
      <c r="E42" s="292" t="str">
        <f t="shared" si="0"/>
        <v/>
      </c>
    </row>
    <row r="43" s="270" customFormat="1" ht="36" customHeight="1" spans="1:5">
      <c r="A43" s="284" t="s">
        <v>89</v>
      </c>
      <c r="B43" s="285" t="s">
        <v>2614</v>
      </c>
      <c r="C43" s="286">
        <v>14100</v>
      </c>
      <c r="D43" s="286">
        <f>SUM(D44,D57,D61,D62,D68,D72,D76,D80,D86,D89)</f>
        <v>10550</v>
      </c>
      <c r="E43" s="287">
        <f>(D43-C43)/C43</f>
        <v>-0.252</v>
      </c>
    </row>
    <row r="44" s="270" customFormat="1" ht="36" customHeight="1" spans="1:5">
      <c r="A44" s="284" t="s">
        <v>2615</v>
      </c>
      <c r="B44" s="285" t="s">
        <v>2616</v>
      </c>
      <c r="C44" s="286">
        <f>SUM(C45:C56)</f>
        <v>14100</v>
      </c>
      <c r="D44" s="286">
        <f>SUM(D45:D56)</f>
        <v>9750</v>
      </c>
      <c r="E44" s="287">
        <f>(D44-C44)/C44</f>
        <v>-0.309</v>
      </c>
    </row>
    <row r="45" s="270" customFormat="1" ht="36" customHeight="1" spans="1:5">
      <c r="A45" s="289" t="s">
        <v>2617</v>
      </c>
      <c r="B45" s="290" t="s">
        <v>2618</v>
      </c>
      <c r="C45" s="291"/>
      <c r="D45" s="291">
        <v>9750</v>
      </c>
      <c r="E45" s="287"/>
    </row>
    <row r="46" s="270" customFormat="1" ht="36" customHeight="1" spans="1:5">
      <c r="A46" s="289" t="s">
        <v>2619</v>
      </c>
      <c r="B46" s="290" t="s">
        <v>2620</v>
      </c>
      <c r="C46" s="291"/>
      <c r="D46" s="291"/>
      <c r="E46" s="292" t="str">
        <f t="shared" si="0"/>
        <v/>
      </c>
    </row>
    <row r="47" s="270" customFormat="1" ht="36" customHeight="1" spans="1:5">
      <c r="A47" s="289" t="s">
        <v>2621</v>
      </c>
      <c r="B47" s="290" t="s">
        <v>2622</v>
      </c>
      <c r="C47" s="291">
        <v>14100</v>
      </c>
      <c r="D47" s="291"/>
      <c r="E47" s="292">
        <f t="shared" si="0"/>
        <v>-1</v>
      </c>
    </row>
    <row r="48" s="270" customFormat="1" ht="36" customHeight="1" spans="1:5">
      <c r="A48" s="289" t="s">
        <v>2623</v>
      </c>
      <c r="B48" s="290" t="s">
        <v>2624</v>
      </c>
      <c r="C48" s="291"/>
      <c r="D48" s="291"/>
      <c r="E48" s="292" t="str">
        <f t="shared" si="0"/>
        <v/>
      </c>
    </row>
    <row r="49" s="270" customFormat="1" ht="36" customHeight="1" spans="1:5">
      <c r="A49" s="289" t="s">
        <v>2625</v>
      </c>
      <c r="B49" s="290" t="s">
        <v>2626</v>
      </c>
      <c r="C49" s="291"/>
      <c r="D49" s="291"/>
      <c r="E49" s="292" t="str">
        <f t="shared" si="0"/>
        <v/>
      </c>
    </row>
    <row r="50" s="270" customFormat="1" ht="36" customHeight="1" spans="1:5">
      <c r="A50" s="289" t="s">
        <v>2627</v>
      </c>
      <c r="B50" s="290" t="s">
        <v>2628</v>
      </c>
      <c r="C50" s="291"/>
      <c r="D50" s="291"/>
      <c r="E50" s="292" t="str">
        <f t="shared" si="0"/>
        <v/>
      </c>
    </row>
    <row r="51" s="270" customFormat="1" ht="36" customHeight="1" spans="1:5">
      <c r="A51" s="289" t="s">
        <v>2629</v>
      </c>
      <c r="B51" s="290" t="s">
        <v>2630</v>
      </c>
      <c r="C51" s="291"/>
      <c r="D51" s="291"/>
      <c r="E51" s="292" t="str">
        <f t="shared" si="0"/>
        <v/>
      </c>
    </row>
    <row r="52" s="270" customFormat="1" ht="36" customHeight="1" spans="1:5">
      <c r="A52" s="289" t="s">
        <v>2631</v>
      </c>
      <c r="B52" s="290" t="s">
        <v>2632</v>
      </c>
      <c r="C52" s="291"/>
      <c r="D52" s="291"/>
      <c r="E52" s="292" t="str">
        <f t="shared" si="0"/>
        <v/>
      </c>
    </row>
    <row r="53" s="270" customFormat="1" ht="36" customHeight="1" spans="1:5">
      <c r="A53" s="289" t="s">
        <v>2633</v>
      </c>
      <c r="B53" s="290" t="s">
        <v>2634</v>
      </c>
      <c r="C53" s="291"/>
      <c r="D53" s="291"/>
      <c r="E53" s="292" t="str">
        <f t="shared" si="0"/>
        <v/>
      </c>
    </row>
    <row r="54" s="270" customFormat="1" ht="36" customHeight="1" spans="1:5">
      <c r="A54" s="289" t="s">
        <v>2635</v>
      </c>
      <c r="B54" s="290" t="s">
        <v>2636</v>
      </c>
      <c r="C54" s="291"/>
      <c r="D54" s="291"/>
      <c r="E54" s="292" t="str">
        <f t="shared" si="0"/>
        <v/>
      </c>
    </row>
    <row r="55" s="270" customFormat="1" ht="36" customHeight="1" spans="1:5">
      <c r="A55" s="289" t="s">
        <v>2637</v>
      </c>
      <c r="B55" s="290" t="s">
        <v>2638</v>
      </c>
      <c r="C55" s="291"/>
      <c r="D55" s="291"/>
      <c r="E55" s="292" t="str">
        <f t="shared" si="0"/>
        <v/>
      </c>
    </row>
    <row r="56" s="270" customFormat="1" ht="36" customHeight="1" spans="1:5">
      <c r="A56" s="289" t="s">
        <v>2639</v>
      </c>
      <c r="B56" s="288" t="s">
        <v>2640</v>
      </c>
      <c r="C56" s="293"/>
      <c r="D56" s="293"/>
      <c r="E56" s="294"/>
    </row>
    <row r="57" s="270" customFormat="1" ht="36" customHeight="1" spans="1:5">
      <c r="A57" s="284" t="s">
        <v>2641</v>
      </c>
      <c r="B57" s="295" t="s">
        <v>2642</v>
      </c>
      <c r="C57" s="296">
        <f>SUM(C58:C60)</f>
        <v>0</v>
      </c>
      <c r="D57" s="296">
        <f>SUM(D58:D60)</f>
        <v>0</v>
      </c>
      <c r="E57" s="297" t="str">
        <f t="shared" si="0"/>
        <v/>
      </c>
    </row>
    <row r="58" s="270" customFormat="1" ht="36" customHeight="1" spans="1:5">
      <c r="A58" s="289" t="s">
        <v>2643</v>
      </c>
      <c r="B58" s="290" t="s">
        <v>2618</v>
      </c>
      <c r="C58" s="291"/>
      <c r="D58" s="291"/>
      <c r="E58" s="292" t="str">
        <f t="shared" si="0"/>
        <v/>
      </c>
    </row>
    <row r="59" s="270" customFormat="1" ht="36" customHeight="1" spans="1:5">
      <c r="A59" s="289" t="s">
        <v>2644</v>
      </c>
      <c r="B59" s="290" t="s">
        <v>2620</v>
      </c>
      <c r="C59" s="291"/>
      <c r="D59" s="291"/>
      <c r="E59" s="292" t="str">
        <f t="shared" si="0"/>
        <v/>
      </c>
    </row>
    <row r="60" s="270" customFormat="1" ht="36" customHeight="1" spans="1:5">
      <c r="A60" s="289" t="s">
        <v>2645</v>
      </c>
      <c r="B60" s="290" t="s">
        <v>2646</v>
      </c>
      <c r="C60" s="291"/>
      <c r="D60" s="291"/>
      <c r="E60" s="292" t="str">
        <f t="shared" si="0"/>
        <v/>
      </c>
    </row>
    <row r="61" s="270" customFormat="1" ht="36" customHeight="1" spans="1:5">
      <c r="A61" s="284" t="s">
        <v>2647</v>
      </c>
      <c r="B61" s="295" t="s">
        <v>2648</v>
      </c>
      <c r="C61" s="296"/>
      <c r="D61" s="296"/>
      <c r="E61" s="297" t="str">
        <f t="shared" si="0"/>
        <v/>
      </c>
    </row>
    <row r="62" s="270" customFormat="1" ht="36" customHeight="1" spans="1:5">
      <c r="A62" s="284" t="s">
        <v>2649</v>
      </c>
      <c r="B62" s="295" t="s">
        <v>2650</v>
      </c>
      <c r="C62" s="296">
        <f>SUM(C63:C67)</f>
        <v>0</v>
      </c>
      <c r="D62" s="296">
        <f>SUM(D63:D67)</f>
        <v>0</v>
      </c>
      <c r="E62" s="297" t="str">
        <f t="shared" si="0"/>
        <v/>
      </c>
    </row>
    <row r="63" s="270" customFormat="1" ht="36" customHeight="1" spans="1:5">
      <c r="A63" s="289" t="s">
        <v>2651</v>
      </c>
      <c r="B63" s="290" t="s">
        <v>2652</v>
      </c>
      <c r="C63" s="291"/>
      <c r="D63" s="291"/>
      <c r="E63" s="292" t="str">
        <f t="shared" si="0"/>
        <v/>
      </c>
    </row>
    <row r="64" s="270" customFormat="1" ht="36" customHeight="1" spans="1:5">
      <c r="A64" s="289" t="s">
        <v>2653</v>
      </c>
      <c r="B64" s="290" t="s">
        <v>2654</v>
      </c>
      <c r="C64" s="291"/>
      <c r="D64" s="291"/>
      <c r="E64" s="292" t="str">
        <f t="shared" si="0"/>
        <v/>
      </c>
    </row>
    <row r="65" s="270" customFormat="1" ht="36" customHeight="1" spans="1:5">
      <c r="A65" s="289" t="s">
        <v>2655</v>
      </c>
      <c r="B65" s="290" t="s">
        <v>2656</v>
      </c>
      <c r="C65" s="291"/>
      <c r="D65" s="291"/>
      <c r="E65" s="292" t="str">
        <f t="shared" si="0"/>
        <v/>
      </c>
    </row>
    <row r="66" s="270" customFormat="1" ht="36" customHeight="1" spans="1:5">
      <c r="A66" s="289" t="s">
        <v>2657</v>
      </c>
      <c r="B66" s="290" t="s">
        <v>2658</v>
      </c>
      <c r="C66" s="291"/>
      <c r="D66" s="291"/>
      <c r="E66" s="292" t="str">
        <f t="shared" si="0"/>
        <v/>
      </c>
    </row>
    <row r="67" s="270" customFormat="1" ht="36" customHeight="1" spans="1:5">
      <c r="A67" s="289" t="s">
        <v>2659</v>
      </c>
      <c r="B67" s="290" t="s">
        <v>2660</v>
      </c>
      <c r="C67" s="291"/>
      <c r="D67" s="291"/>
      <c r="E67" s="292" t="str">
        <f t="shared" si="0"/>
        <v/>
      </c>
    </row>
    <row r="68" s="270" customFormat="1" ht="36" customHeight="1" spans="1:5">
      <c r="A68" s="284" t="s">
        <v>2661</v>
      </c>
      <c r="B68" s="295" t="s">
        <v>2662</v>
      </c>
      <c r="C68" s="296">
        <f>SUM(C69:C71)</f>
        <v>0</v>
      </c>
      <c r="D68" s="296">
        <f>SUM(D69:D71)</f>
        <v>800</v>
      </c>
      <c r="E68" s="297" t="str">
        <f t="shared" ref="E68:E131" si="1">IF(C68&gt;0,D68/C68-1,IF(C68&lt;0,-(D68/C68-1),""))</f>
        <v/>
      </c>
    </row>
    <row r="69" s="270" customFormat="1" ht="36" customHeight="1" spans="1:5">
      <c r="A69" s="289" t="s">
        <v>2663</v>
      </c>
      <c r="B69" s="290" t="s">
        <v>2664</v>
      </c>
      <c r="C69" s="291"/>
      <c r="D69" s="291"/>
      <c r="E69" s="292" t="str">
        <f t="shared" si="1"/>
        <v/>
      </c>
    </row>
    <row r="70" s="270" customFormat="1" ht="36" customHeight="1" spans="1:5">
      <c r="A70" s="289" t="s">
        <v>2665</v>
      </c>
      <c r="B70" s="290" t="s">
        <v>2666</v>
      </c>
      <c r="C70" s="291"/>
      <c r="D70" s="291"/>
      <c r="E70" s="292" t="str">
        <f t="shared" si="1"/>
        <v/>
      </c>
    </row>
    <row r="71" s="270" customFormat="1" ht="36" customHeight="1" spans="1:5">
      <c r="A71" s="289" t="s">
        <v>2667</v>
      </c>
      <c r="B71" s="290" t="s">
        <v>2668</v>
      </c>
      <c r="C71" s="291"/>
      <c r="D71" s="291">
        <v>800</v>
      </c>
      <c r="E71" s="292" t="str">
        <f t="shared" si="1"/>
        <v/>
      </c>
    </row>
    <row r="72" s="270" customFormat="1" ht="36" customHeight="1" spans="1:5">
      <c r="A72" s="284" t="s">
        <v>2669</v>
      </c>
      <c r="B72" s="295" t="s">
        <v>2670</v>
      </c>
      <c r="C72" s="296">
        <f>SUM(C73:C75)</f>
        <v>0</v>
      </c>
      <c r="D72" s="296">
        <f>SUM(D73:D75)</f>
        <v>0</v>
      </c>
      <c r="E72" s="297" t="str">
        <f t="shared" si="1"/>
        <v/>
      </c>
    </row>
    <row r="73" s="270" customFormat="1" ht="36" customHeight="1" spans="1:5">
      <c r="A73" s="289" t="s">
        <v>2671</v>
      </c>
      <c r="B73" s="290" t="s">
        <v>2618</v>
      </c>
      <c r="C73" s="291"/>
      <c r="D73" s="291"/>
      <c r="E73" s="292" t="str">
        <f t="shared" si="1"/>
        <v/>
      </c>
    </row>
    <row r="74" s="270" customFormat="1" ht="36" customHeight="1" spans="1:5">
      <c r="A74" s="289" t="s">
        <v>2672</v>
      </c>
      <c r="B74" s="290" t="s">
        <v>2620</v>
      </c>
      <c r="C74" s="291"/>
      <c r="D74" s="291"/>
      <c r="E74" s="292" t="str">
        <f t="shared" si="1"/>
        <v/>
      </c>
    </row>
    <row r="75" s="270" customFormat="1" ht="36" customHeight="1" spans="1:5">
      <c r="A75" s="289" t="s">
        <v>2673</v>
      </c>
      <c r="B75" s="290" t="s">
        <v>2674</v>
      </c>
      <c r="C75" s="291"/>
      <c r="D75" s="291"/>
      <c r="E75" s="292" t="str">
        <f t="shared" si="1"/>
        <v/>
      </c>
    </row>
    <row r="76" s="270" customFormat="1" ht="36" customHeight="1" spans="1:5">
      <c r="A76" s="284" t="s">
        <v>2675</v>
      </c>
      <c r="B76" s="295" t="s">
        <v>2676</v>
      </c>
      <c r="C76" s="296">
        <f>SUM(C77:C79)</f>
        <v>0</v>
      </c>
      <c r="D76" s="296">
        <f>SUM(D77:D79)</f>
        <v>0</v>
      </c>
      <c r="E76" s="297" t="str">
        <f t="shared" si="1"/>
        <v/>
      </c>
    </row>
    <row r="77" s="270" customFormat="1" ht="36" customHeight="1" spans="1:5">
      <c r="A77" s="289" t="s">
        <v>2677</v>
      </c>
      <c r="B77" s="290" t="s">
        <v>2618</v>
      </c>
      <c r="C77" s="291"/>
      <c r="D77" s="291"/>
      <c r="E77" s="292" t="str">
        <f t="shared" si="1"/>
        <v/>
      </c>
    </row>
    <row r="78" s="270" customFormat="1" ht="36" customHeight="1" spans="1:5">
      <c r="A78" s="289" t="s">
        <v>2678</v>
      </c>
      <c r="B78" s="290" t="s">
        <v>2620</v>
      </c>
      <c r="C78" s="291"/>
      <c r="D78" s="291"/>
      <c r="E78" s="292" t="str">
        <f t="shared" si="1"/>
        <v/>
      </c>
    </row>
    <row r="79" s="270" customFormat="1" ht="36" customHeight="1" spans="1:5">
      <c r="A79" s="289" t="s">
        <v>2679</v>
      </c>
      <c r="B79" s="290" t="s">
        <v>2680</v>
      </c>
      <c r="C79" s="291"/>
      <c r="D79" s="291"/>
      <c r="E79" s="292" t="str">
        <f t="shared" si="1"/>
        <v/>
      </c>
    </row>
    <row r="80" s="270" customFormat="1" ht="36" customHeight="1" spans="1:5">
      <c r="A80" s="284" t="s">
        <v>2681</v>
      </c>
      <c r="B80" s="295" t="s">
        <v>2682</v>
      </c>
      <c r="C80" s="296">
        <f>SUM(C81:C85)</f>
        <v>0</v>
      </c>
      <c r="D80" s="296">
        <f>SUM(D81:D85)</f>
        <v>0</v>
      </c>
      <c r="E80" s="297" t="str">
        <f t="shared" si="1"/>
        <v/>
      </c>
    </row>
    <row r="81" s="270" customFormat="1" ht="36" customHeight="1" spans="1:5">
      <c r="A81" s="289" t="s">
        <v>2683</v>
      </c>
      <c r="B81" s="290" t="s">
        <v>2652</v>
      </c>
      <c r="C81" s="291"/>
      <c r="D81" s="291"/>
      <c r="E81" s="292" t="str">
        <f t="shared" si="1"/>
        <v/>
      </c>
    </row>
    <row r="82" s="270" customFormat="1" ht="36" customHeight="1" spans="1:5">
      <c r="A82" s="289" t="s">
        <v>2684</v>
      </c>
      <c r="B82" s="290" t="s">
        <v>2654</v>
      </c>
      <c r="C82" s="291"/>
      <c r="D82" s="291"/>
      <c r="E82" s="292" t="str">
        <f t="shared" si="1"/>
        <v/>
      </c>
    </row>
    <row r="83" s="270" customFormat="1" ht="36" customHeight="1" spans="1:5">
      <c r="A83" s="289" t="s">
        <v>2685</v>
      </c>
      <c r="B83" s="290" t="s">
        <v>2656</v>
      </c>
      <c r="C83" s="291"/>
      <c r="D83" s="291"/>
      <c r="E83" s="292" t="str">
        <f t="shared" si="1"/>
        <v/>
      </c>
    </row>
    <row r="84" s="270" customFormat="1" ht="36" customHeight="1" spans="1:5">
      <c r="A84" s="289" t="s">
        <v>2686</v>
      </c>
      <c r="B84" s="290" t="s">
        <v>2658</v>
      </c>
      <c r="C84" s="291"/>
      <c r="D84" s="291"/>
      <c r="E84" s="292" t="str">
        <f t="shared" si="1"/>
        <v/>
      </c>
    </row>
    <row r="85" s="270" customFormat="1" ht="36" customHeight="1" spans="1:5">
      <c r="A85" s="289" t="s">
        <v>2687</v>
      </c>
      <c r="B85" s="290" t="s">
        <v>2688</v>
      </c>
      <c r="C85" s="291"/>
      <c r="D85" s="291"/>
      <c r="E85" s="292" t="str">
        <f t="shared" si="1"/>
        <v/>
      </c>
    </row>
    <row r="86" s="270" customFormat="1" ht="36" customHeight="1" spans="1:5">
      <c r="A86" s="284" t="s">
        <v>2689</v>
      </c>
      <c r="B86" s="295" t="s">
        <v>2690</v>
      </c>
      <c r="C86" s="296">
        <f>SUM(C87:C88)</f>
        <v>0</v>
      </c>
      <c r="D86" s="296">
        <f>SUM(D87:D88)</f>
        <v>0</v>
      </c>
      <c r="E86" s="297" t="str">
        <f t="shared" si="1"/>
        <v/>
      </c>
    </row>
    <row r="87" s="270" customFormat="1" ht="36" customHeight="1" spans="1:5">
      <c r="A87" s="289" t="s">
        <v>2691</v>
      </c>
      <c r="B87" s="290" t="s">
        <v>2664</v>
      </c>
      <c r="C87" s="291"/>
      <c r="D87" s="291"/>
      <c r="E87" s="292" t="str">
        <f t="shared" si="1"/>
        <v/>
      </c>
    </row>
    <row r="88" s="270" customFormat="1" ht="36" customHeight="1" spans="1:5">
      <c r="A88" s="289" t="s">
        <v>2692</v>
      </c>
      <c r="B88" s="290" t="s">
        <v>2693</v>
      </c>
      <c r="C88" s="291"/>
      <c r="D88" s="291"/>
      <c r="E88" s="292" t="str">
        <f t="shared" si="1"/>
        <v/>
      </c>
    </row>
    <row r="89" s="270" customFormat="1" ht="36" customHeight="1" spans="1:5">
      <c r="A89" s="284" t="s">
        <v>2694</v>
      </c>
      <c r="B89" s="295" t="s">
        <v>2695</v>
      </c>
      <c r="C89" s="296">
        <f>SUM(C90:C97)</f>
        <v>0</v>
      </c>
      <c r="D89" s="296">
        <f>SUM(D90:D97)</f>
        <v>0</v>
      </c>
      <c r="E89" s="297" t="str">
        <f t="shared" si="1"/>
        <v/>
      </c>
    </row>
    <row r="90" s="270" customFormat="1" ht="36" customHeight="1" spans="1:5">
      <c r="A90" s="289" t="s">
        <v>2696</v>
      </c>
      <c r="B90" s="290" t="s">
        <v>2618</v>
      </c>
      <c r="C90" s="291"/>
      <c r="D90" s="291"/>
      <c r="E90" s="292" t="str">
        <f t="shared" si="1"/>
        <v/>
      </c>
    </row>
    <row r="91" s="270" customFormat="1" ht="36" customHeight="1" spans="1:5">
      <c r="A91" s="289" t="s">
        <v>2697</v>
      </c>
      <c r="B91" s="290" t="s">
        <v>2620</v>
      </c>
      <c r="C91" s="291"/>
      <c r="D91" s="291"/>
      <c r="E91" s="292" t="str">
        <f t="shared" si="1"/>
        <v/>
      </c>
    </row>
    <row r="92" s="270" customFormat="1" ht="36" customHeight="1" spans="1:5">
      <c r="A92" s="289" t="s">
        <v>2698</v>
      </c>
      <c r="B92" s="290" t="s">
        <v>2622</v>
      </c>
      <c r="C92" s="291"/>
      <c r="D92" s="291"/>
      <c r="E92" s="292" t="str">
        <f t="shared" si="1"/>
        <v/>
      </c>
    </row>
    <row r="93" s="270" customFormat="1" ht="36" customHeight="1" spans="1:5">
      <c r="A93" s="289" t="s">
        <v>2699</v>
      </c>
      <c r="B93" s="290" t="s">
        <v>2624</v>
      </c>
      <c r="C93" s="291"/>
      <c r="D93" s="291"/>
      <c r="E93" s="292" t="str">
        <f t="shared" si="1"/>
        <v/>
      </c>
    </row>
    <row r="94" s="270" customFormat="1" ht="36" customHeight="1" spans="1:5">
      <c r="A94" s="289" t="s">
        <v>2700</v>
      </c>
      <c r="B94" s="290" t="s">
        <v>2630</v>
      </c>
      <c r="C94" s="291"/>
      <c r="D94" s="291"/>
      <c r="E94" s="292" t="str">
        <f t="shared" si="1"/>
        <v/>
      </c>
    </row>
    <row r="95" s="270" customFormat="1" ht="36" customHeight="1" spans="1:5">
      <c r="A95" s="289" t="s">
        <v>2701</v>
      </c>
      <c r="B95" s="290" t="s">
        <v>2634</v>
      </c>
      <c r="C95" s="291"/>
      <c r="D95" s="291"/>
      <c r="E95" s="292" t="str">
        <f t="shared" si="1"/>
        <v/>
      </c>
    </row>
    <row r="96" s="270" customFormat="1" ht="36" customHeight="1" spans="1:5">
      <c r="A96" s="289" t="s">
        <v>2702</v>
      </c>
      <c r="B96" s="290" t="s">
        <v>2636</v>
      </c>
      <c r="C96" s="291"/>
      <c r="D96" s="291"/>
      <c r="E96" s="292" t="str">
        <f t="shared" si="1"/>
        <v/>
      </c>
    </row>
    <row r="97" s="270" customFormat="1" ht="36" customHeight="1" spans="1:5">
      <c r="A97" s="289" t="s">
        <v>2703</v>
      </c>
      <c r="B97" s="290" t="s">
        <v>2704</v>
      </c>
      <c r="C97" s="291"/>
      <c r="D97" s="291"/>
      <c r="E97" s="292" t="str">
        <f t="shared" si="1"/>
        <v/>
      </c>
    </row>
    <row r="98" s="270" customFormat="1" ht="36" customHeight="1" spans="1:5">
      <c r="A98" s="284" t="s">
        <v>91</v>
      </c>
      <c r="B98" s="285" t="s">
        <v>2705</v>
      </c>
      <c r="C98" s="286">
        <v>1500</v>
      </c>
      <c r="D98" s="286">
        <v>900</v>
      </c>
      <c r="E98" s="287">
        <f>(D98-C98)/C98</f>
        <v>-0.4</v>
      </c>
    </row>
    <row r="99" s="270" customFormat="1" ht="36" customHeight="1" spans="1:5">
      <c r="A99" s="284" t="s">
        <v>2706</v>
      </c>
      <c r="B99" s="285" t="s">
        <v>2707</v>
      </c>
      <c r="C99" s="286"/>
      <c r="D99" s="286">
        <v>900</v>
      </c>
      <c r="E99" s="287"/>
    </row>
    <row r="100" s="270" customFormat="1" ht="36" customHeight="1" spans="1:5">
      <c r="A100" s="289" t="s">
        <v>2708</v>
      </c>
      <c r="B100" s="290" t="s">
        <v>2588</v>
      </c>
      <c r="C100" s="291"/>
      <c r="D100" s="291">
        <v>400</v>
      </c>
      <c r="E100" s="292" t="str">
        <f t="shared" si="1"/>
        <v/>
      </c>
    </row>
    <row r="101" s="270" customFormat="1" ht="36" customHeight="1" spans="1:5">
      <c r="A101" s="289" t="s">
        <v>2709</v>
      </c>
      <c r="B101" s="290" t="s">
        <v>2710</v>
      </c>
      <c r="C101" s="291"/>
      <c r="D101" s="291"/>
      <c r="E101" s="292" t="str">
        <f t="shared" si="1"/>
        <v/>
      </c>
    </row>
    <row r="102" s="270" customFormat="1" ht="36" customHeight="1" spans="1:5">
      <c r="A102" s="289" t="s">
        <v>2711</v>
      </c>
      <c r="B102" s="290" t="s">
        <v>2712</v>
      </c>
      <c r="C102" s="291"/>
      <c r="D102" s="291"/>
      <c r="E102" s="292" t="str">
        <f t="shared" si="1"/>
        <v/>
      </c>
    </row>
    <row r="103" s="270" customFormat="1" ht="36" customHeight="1" spans="1:5">
      <c r="A103" s="289" t="s">
        <v>2713</v>
      </c>
      <c r="B103" s="288" t="s">
        <v>2714</v>
      </c>
      <c r="C103" s="293">
        <v>1500</v>
      </c>
      <c r="D103" s="293">
        <v>500</v>
      </c>
      <c r="E103" s="287">
        <f>(D103-C103)/C103</f>
        <v>-0.667</v>
      </c>
    </row>
    <row r="104" s="270" customFormat="1" ht="36" customHeight="1" spans="1:5">
      <c r="A104" s="284" t="s">
        <v>2715</v>
      </c>
      <c r="B104" s="295" t="s">
        <v>2716</v>
      </c>
      <c r="C104" s="296">
        <f>SUM(C105:C108)</f>
        <v>0</v>
      </c>
      <c r="D104" s="296">
        <f>SUM(D105:D108)</f>
        <v>0</v>
      </c>
      <c r="E104" s="297" t="str">
        <f t="shared" si="1"/>
        <v/>
      </c>
    </row>
    <row r="105" s="270" customFormat="1" ht="36" customHeight="1" spans="1:5">
      <c r="A105" s="289" t="s">
        <v>2717</v>
      </c>
      <c r="B105" s="290" t="s">
        <v>2588</v>
      </c>
      <c r="C105" s="291"/>
      <c r="D105" s="291"/>
      <c r="E105" s="292" t="str">
        <f t="shared" si="1"/>
        <v/>
      </c>
    </row>
    <row r="106" s="270" customFormat="1" ht="36" customHeight="1" spans="1:5">
      <c r="A106" s="289" t="s">
        <v>2718</v>
      </c>
      <c r="B106" s="290" t="s">
        <v>2710</v>
      </c>
      <c r="C106" s="291"/>
      <c r="D106" s="291"/>
      <c r="E106" s="292" t="str">
        <f t="shared" si="1"/>
        <v/>
      </c>
    </row>
    <row r="107" s="270" customFormat="1" ht="36" customHeight="1" spans="1:5">
      <c r="A107" s="289" t="s">
        <v>2719</v>
      </c>
      <c r="B107" s="290" t="s">
        <v>2720</v>
      </c>
      <c r="C107" s="291"/>
      <c r="D107" s="291"/>
      <c r="E107" s="292" t="str">
        <f t="shared" si="1"/>
        <v/>
      </c>
    </row>
    <row r="108" s="270" customFormat="1" ht="36" customHeight="1" spans="1:5">
      <c r="A108" s="289" t="s">
        <v>2721</v>
      </c>
      <c r="B108" s="290" t="s">
        <v>2722</v>
      </c>
      <c r="C108" s="291"/>
      <c r="D108" s="291"/>
      <c r="E108" s="292" t="str">
        <f t="shared" si="1"/>
        <v/>
      </c>
    </row>
    <row r="109" s="270" customFormat="1" ht="36" customHeight="1" spans="1:5">
      <c r="A109" s="284" t="s">
        <v>2723</v>
      </c>
      <c r="B109" s="285" t="s">
        <v>2724</v>
      </c>
      <c r="C109" s="286"/>
      <c r="D109" s="286"/>
      <c r="E109" s="287"/>
    </row>
    <row r="110" s="270" customFormat="1" ht="36" customHeight="1" spans="1:5">
      <c r="A110" s="289" t="s">
        <v>2725</v>
      </c>
      <c r="B110" s="290" t="s">
        <v>2726</v>
      </c>
      <c r="C110" s="291"/>
      <c r="D110" s="291"/>
      <c r="E110" s="292" t="str">
        <f t="shared" si="1"/>
        <v/>
      </c>
    </row>
    <row r="111" s="270" customFormat="1" ht="36" customHeight="1" spans="1:5">
      <c r="A111" s="289" t="s">
        <v>2727</v>
      </c>
      <c r="B111" s="290" t="s">
        <v>2728</v>
      </c>
      <c r="C111" s="291"/>
      <c r="D111" s="291"/>
      <c r="E111" s="292" t="str">
        <f t="shared" si="1"/>
        <v/>
      </c>
    </row>
    <row r="112" s="270" customFormat="1" ht="36" customHeight="1" spans="1:5">
      <c r="A112" s="289" t="s">
        <v>2729</v>
      </c>
      <c r="B112" s="290" t="s">
        <v>2730</v>
      </c>
      <c r="C112" s="291"/>
      <c r="D112" s="291"/>
      <c r="E112" s="292" t="str">
        <f t="shared" si="1"/>
        <v/>
      </c>
    </row>
    <row r="113" s="270" customFormat="1" ht="36" customHeight="1" spans="1:5">
      <c r="A113" s="289" t="s">
        <v>2731</v>
      </c>
      <c r="B113" s="288" t="s">
        <v>2732</v>
      </c>
      <c r="C113" s="293"/>
      <c r="D113" s="293"/>
      <c r="E113" s="294"/>
    </row>
    <row r="114" s="270" customFormat="1" ht="36" customHeight="1" spans="1:5">
      <c r="A114" s="298">
        <v>21370</v>
      </c>
      <c r="B114" s="295" t="s">
        <v>2733</v>
      </c>
      <c r="C114" s="296">
        <f>SUM(C115:C116)</f>
        <v>0</v>
      </c>
      <c r="D114" s="296">
        <f>SUM(D115:D116)</f>
        <v>0</v>
      </c>
      <c r="E114" s="297" t="str">
        <f t="shared" si="1"/>
        <v/>
      </c>
    </row>
    <row r="115" s="270" customFormat="1" ht="36" customHeight="1" spans="1:5">
      <c r="A115" s="299">
        <v>2137001</v>
      </c>
      <c r="B115" s="290" t="s">
        <v>2588</v>
      </c>
      <c r="C115" s="291"/>
      <c r="D115" s="291"/>
      <c r="E115" s="292" t="str">
        <f t="shared" si="1"/>
        <v/>
      </c>
    </row>
    <row r="116" s="270" customFormat="1" ht="36" customHeight="1" spans="1:5">
      <c r="A116" s="299">
        <v>2137099</v>
      </c>
      <c r="B116" s="290" t="s">
        <v>2734</v>
      </c>
      <c r="C116" s="291"/>
      <c r="D116" s="291"/>
      <c r="E116" s="292" t="str">
        <f t="shared" si="1"/>
        <v/>
      </c>
    </row>
    <row r="117" s="270" customFormat="1" ht="36" customHeight="1" spans="1:5">
      <c r="A117" s="298">
        <v>21371</v>
      </c>
      <c r="B117" s="295" t="s">
        <v>2735</v>
      </c>
      <c r="C117" s="296">
        <f>SUM(C118:C121)</f>
        <v>0</v>
      </c>
      <c r="D117" s="296">
        <f>SUM(D118:D121)</f>
        <v>0</v>
      </c>
      <c r="E117" s="297" t="str">
        <f t="shared" si="1"/>
        <v/>
      </c>
    </row>
    <row r="118" s="270" customFormat="1" ht="36" customHeight="1" spans="1:5">
      <c r="A118" s="299">
        <v>2137101</v>
      </c>
      <c r="B118" s="290" t="s">
        <v>2726</v>
      </c>
      <c r="C118" s="291"/>
      <c r="D118" s="291"/>
      <c r="E118" s="292" t="str">
        <f t="shared" si="1"/>
        <v/>
      </c>
    </row>
    <row r="119" s="270" customFormat="1" ht="36" customHeight="1" spans="1:5">
      <c r="A119" s="299">
        <v>2137102</v>
      </c>
      <c r="B119" s="290" t="s">
        <v>2736</v>
      </c>
      <c r="C119" s="291"/>
      <c r="D119" s="291"/>
      <c r="E119" s="292" t="str">
        <f t="shared" si="1"/>
        <v/>
      </c>
    </row>
    <row r="120" s="270" customFormat="1" ht="36" customHeight="1" spans="1:5">
      <c r="A120" s="299">
        <v>2137103</v>
      </c>
      <c r="B120" s="290" t="s">
        <v>2730</v>
      </c>
      <c r="C120" s="291"/>
      <c r="D120" s="291"/>
      <c r="E120" s="292" t="str">
        <f t="shared" si="1"/>
        <v/>
      </c>
    </row>
    <row r="121" s="270" customFormat="1" ht="36" customHeight="1" spans="1:5">
      <c r="A121" s="299">
        <v>2137199</v>
      </c>
      <c r="B121" s="290" t="s">
        <v>2737</v>
      </c>
      <c r="C121" s="291"/>
      <c r="D121" s="291"/>
      <c r="E121" s="292" t="str">
        <f t="shared" si="1"/>
        <v/>
      </c>
    </row>
    <row r="122" s="270" customFormat="1" ht="36" customHeight="1" spans="1:5">
      <c r="A122" s="284" t="s">
        <v>93</v>
      </c>
      <c r="B122" s="285" t="s">
        <v>2738</v>
      </c>
      <c r="C122" s="286"/>
      <c r="D122" s="286"/>
      <c r="E122" s="287"/>
    </row>
    <row r="123" s="270" customFormat="1" ht="36" customHeight="1" spans="1:5">
      <c r="A123" s="284" t="s">
        <v>2739</v>
      </c>
      <c r="B123" s="295" t="s">
        <v>2740</v>
      </c>
      <c r="C123" s="296">
        <f>SUM(C124:C127)</f>
        <v>0</v>
      </c>
      <c r="D123" s="296">
        <f>SUM(D124:D127)</f>
        <v>0</v>
      </c>
      <c r="E123" s="297" t="str">
        <f t="shared" si="1"/>
        <v/>
      </c>
    </row>
    <row r="124" s="270" customFormat="1" ht="36" customHeight="1" spans="1:5">
      <c r="A124" s="289" t="s">
        <v>2741</v>
      </c>
      <c r="B124" s="290" t="s">
        <v>2742</v>
      </c>
      <c r="C124" s="291"/>
      <c r="D124" s="291"/>
      <c r="E124" s="292" t="str">
        <f t="shared" si="1"/>
        <v/>
      </c>
    </row>
    <row r="125" s="270" customFormat="1" ht="36" customHeight="1" spans="1:5">
      <c r="A125" s="289" t="s">
        <v>2743</v>
      </c>
      <c r="B125" s="290" t="s">
        <v>2744</v>
      </c>
      <c r="C125" s="291"/>
      <c r="D125" s="291"/>
      <c r="E125" s="292" t="str">
        <f t="shared" si="1"/>
        <v/>
      </c>
    </row>
    <row r="126" s="270" customFormat="1" ht="36" customHeight="1" spans="1:5">
      <c r="A126" s="289" t="s">
        <v>2745</v>
      </c>
      <c r="B126" s="290" t="s">
        <v>2746</v>
      </c>
      <c r="C126" s="291"/>
      <c r="D126" s="291"/>
      <c r="E126" s="292" t="str">
        <f t="shared" si="1"/>
        <v/>
      </c>
    </row>
    <row r="127" s="270" customFormat="1" ht="36" customHeight="1" spans="1:5">
      <c r="A127" s="289" t="s">
        <v>2747</v>
      </c>
      <c r="B127" s="290" t="s">
        <v>2748</v>
      </c>
      <c r="C127" s="291"/>
      <c r="D127" s="291"/>
      <c r="E127" s="292" t="str">
        <f t="shared" si="1"/>
        <v/>
      </c>
    </row>
    <row r="128" s="270" customFormat="1" ht="36" customHeight="1" spans="1:5">
      <c r="A128" s="284" t="s">
        <v>2749</v>
      </c>
      <c r="B128" s="285" t="s">
        <v>2750</v>
      </c>
      <c r="C128" s="286"/>
      <c r="D128" s="286"/>
      <c r="E128" s="287"/>
    </row>
    <row r="129" s="270" customFormat="1" ht="36" customHeight="1" spans="1:5">
      <c r="A129" s="289" t="s">
        <v>2751</v>
      </c>
      <c r="B129" s="290" t="s">
        <v>2746</v>
      </c>
      <c r="C129" s="291"/>
      <c r="D129" s="291"/>
      <c r="E129" s="292" t="str">
        <f t="shared" si="1"/>
        <v/>
      </c>
    </row>
    <row r="130" s="270" customFormat="1" ht="36" customHeight="1" spans="1:5">
      <c r="A130" s="289" t="s">
        <v>2752</v>
      </c>
      <c r="B130" s="290" t="s">
        <v>2753</v>
      </c>
      <c r="C130" s="291"/>
      <c r="D130" s="291"/>
      <c r="E130" s="292" t="str">
        <f t="shared" si="1"/>
        <v/>
      </c>
    </row>
    <row r="131" s="270" customFormat="1" ht="36" customHeight="1" spans="1:5">
      <c r="A131" s="289" t="s">
        <v>2754</v>
      </c>
      <c r="B131" s="290" t="s">
        <v>2755</v>
      </c>
      <c r="C131" s="291"/>
      <c r="D131" s="291"/>
      <c r="E131" s="292" t="str">
        <f t="shared" si="1"/>
        <v/>
      </c>
    </row>
    <row r="132" s="270" customFormat="1" ht="36" customHeight="1" spans="1:5">
      <c r="A132" s="289" t="s">
        <v>2756</v>
      </c>
      <c r="B132" s="288" t="s">
        <v>2757</v>
      </c>
      <c r="C132" s="293"/>
      <c r="D132" s="293"/>
      <c r="E132" s="294"/>
    </row>
    <row r="133" s="270" customFormat="1" ht="36" customHeight="1" spans="1:5">
      <c r="A133" s="284" t="s">
        <v>2758</v>
      </c>
      <c r="B133" s="285" t="s">
        <v>2759</v>
      </c>
      <c r="C133" s="286"/>
      <c r="D133" s="286"/>
      <c r="E133" s="287"/>
    </row>
    <row r="134" s="270" customFormat="1" ht="36" customHeight="1" spans="1:5">
      <c r="A134" s="289" t="s">
        <v>2760</v>
      </c>
      <c r="B134" s="290" t="s">
        <v>2761</v>
      </c>
      <c r="C134" s="291"/>
      <c r="D134" s="291"/>
      <c r="E134" s="292" t="str">
        <f t="shared" ref="E132:E195" si="2">IF(C134&gt;0,D134/C134-1,IF(C134&lt;0,-(D134/C134-1),""))</f>
        <v/>
      </c>
    </row>
    <row r="135" s="270" customFormat="1" ht="36" customHeight="1" spans="1:5">
      <c r="A135" s="289" t="s">
        <v>2762</v>
      </c>
      <c r="B135" s="288" t="s">
        <v>2763</v>
      </c>
      <c r="C135" s="293"/>
      <c r="D135" s="293"/>
      <c r="E135" s="294"/>
    </row>
    <row r="136" s="270" customFormat="1" ht="36" customHeight="1" spans="1:5">
      <c r="A136" s="289" t="s">
        <v>2764</v>
      </c>
      <c r="B136" s="288" t="s">
        <v>2765</v>
      </c>
      <c r="C136" s="293"/>
      <c r="D136" s="293"/>
      <c r="E136" s="294"/>
    </row>
    <row r="137" s="270" customFormat="1" ht="36" customHeight="1" spans="1:5">
      <c r="A137" s="289" t="s">
        <v>2766</v>
      </c>
      <c r="B137" s="290" t="s">
        <v>2767</v>
      </c>
      <c r="C137" s="291"/>
      <c r="D137" s="291"/>
      <c r="E137" s="292" t="str">
        <f t="shared" si="2"/>
        <v/>
      </c>
    </row>
    <row r="138" s="270" customFormat="1" ht="36" customHeight="1" spans="1:5">
      <c r="A138" s="284" t="s">
        <v>2768</v>
      </c>
      <c r="B138" s="295" t="s">
        <v>2769</v>
      </c>
      <c r="C138" s="296">
        <f>SUM(C139:C146)</f>
        <v>0</v>
      </c>
      <c r="D138" s="296">
        <f>SUM(D139:D146)</f>
        <v>0</v>
      </c>
      <c r="E138" s="297" t="str">
        <f t="shared" si="2"/>
        <v/>
      </c>
    </row>
    <row r="139" s="270" customFormat="1" ht="36" customHeight="1" spans="1:5">
      <c r="A139" s="289" t="s">
        <v>2770</v>
      </c>
      <c r="B139" s="290" t="s">
        <v>2771</v>
      </c>
      <c r="C139" s="291"/>
      <c r="D139" s="291"/>
      <c r="E139" s="292" t="str">
        <f t="shared" si="2"/>
        <v/>
      </c>
    </row>
    <row r="140" s="270" customFormat="1" ht="36" customHeight="1" spans="1:5">
      <c r="A140" s="289" t="s">
        <v>2772</v>
      </c>
      <c r="B140" s="290" t="s">
        <v>2773</v>
      </c>
      <c r="C140" s="291"/>
      <c r="D140" s="291"/>
      <c r="E140" s="292" t="str">
        <f t="shared" si="2"/>
        <v/>
      </c>
    </row>
    <row r="141" s="270" customFormat="1" ht="36" customHeight="1" spans="1:5">
      <c r="A141" s="289" t="s">
        <v>2774</v>
      </c>
      <c r="B141" s="290" t="s">
        <v>2775</v>
      </c>
      <c r="C141" s="291"/>
      <c r="D141" s="291"/>
      <c r="E141" s="292" t="str">
        <f t="shared" si="2"/>
        <v/>
      </c>
    </row>
    <row r="142" s="270" customFormat="1" ht="36" customHeight="1" spans="1:5">
      <c r="A142" s="289" t="s">
        <v>2776</v>
      </c>
      <c r="B142" s="290" t="s">
        <v>2777</v>
      </c>
      <c r="C142" s="291"/>
      <c r="D142" s="291"/>
      <c r="E142" s="292" t="str">
        <f t="shared" si="2"/>
        <v/>
      </c>
    </row>
    <row r="143" s="270" customFormat="1" ht="36" customHeight="1" spans="1:5">
      <c r="A143" s="289" t="s">
        <v>2778</v>
      </c>
      <c r="B143" s="290" t="s">
        <v>2779</v>
      </c>
      <c r="C143" s="291"/>
      <c r="D143" s="291"/>
      <c r="E143" s="292" t="str">
        <f t="shared" si="2"/>
        <v/>
      </c>
    </row>
    <row r="144" s="270" customFormat="1" ht="36" customHeight="1" spans="1:5">
      <c r="A144" s="289" t="s">
        <v>2780</v>
      </c>
      <c r="B144" s="290" t="s">
        <v>2781</v>
      </c>
      <c r="C144" s="291"/>
      <c r="D144" s="291"/>
      <c r="E144" s="292" t="str">
        <f t="shared" si="2"/>
        <v/>
      </c>
    </row>
    <row r="145" s="270" customFormat="1" ht="36" customHeight="1" spans="1:5">
      <c r="A145" s="289" t="s">
        <v>2782</v>
      </c>
      <c r="B145" s="290" t="s">
        <v>2783</v>
      </c>
      <c r="C145" s="291"/>
      <c r="D145" s="291"/>
      <c r="E145" s="292" t="str">
        <f t="shared" si="2"/>
        <v/>
      </c>
    </row>
    <row r="146" s="270" customFormat="1" ht="36" customHeight="1" spans="1:5">
      <c r="A146" s="289" t="s">
        <v>2784</v>
      </c>
      <c r="B146" s="290" t="s">
        <v>2785</v>
      </c>
      <c r="C146" s="291"/>
      <c r="D146" s="291"/>
      <c r="E146" s="292" t="str">
        <f t="shared" si="2"/>
        <v/>
      </c>
    </row>
    <row r="147" s="270" customFormat="1" ht="36" customHeight="1" spans="1:5">
      <c r="A147" s="284" t="s">
        <v>2786</v>
      </c>
      <c r="B147" s="295" t="s">
        <v>2787</v>
      </c>
      <c r="C147" s="296">
        <f>SUM(C148:C153)</f>
        <v>0</v>
      </c>
      <c r="D147" s="296">
        <f>SUM(D148:D153)</f>
        <v>0</v>
      </c>
      <c r="E147" s="297" t="str">
        <f t="shared" si="2"/>
        <v/>
      </c>
    </row>
    <row r="148" s="270" customFormat="1" ht="36" customHeight="1" spans="1:5">
      <c r="A148" s="289" t="s">
        <v>2788</v>
      </c>
      <c r="B148" s="290" t="s">
        <v>2789</v>
      </c>
      <c r="C148" s="291"/>
      <c r="D148" s="291"/>
      <c r="E148" s="292" t="str">
        <f t="shared" si="2"/>
        <v/>
      </c>
    </row>
    <row r="149" s="270" customFormat="1" ht="36" customHeight="1" spans="1:5">
      <c r="A149" s="289" t="s">
        <v>2790</v>
      </c>
      <c r="B149" s="290" t="s">
        <v>2791</v>
      </c>
      <c r="C149" s="291"/>
      <c r="D149" s="291"/>
      <c r="E149" s="292" t="str">
        <f t="shared" si="2"/>
        <v/>
      </c>
    </row>
    <row r="150" s="270" customFormat="1" ht="36" customHeight="1" spans="1:5">
      <c r="A150" s="289" t="s">
        <v>2792</v>
      </c>
      <c r="B150" s="290" t="s">
        <v>2793</v>
      </c>
      <c r="C150" s="291"/>
      <c r="D150" s="291"/>
      <c r="E150" s="292" t="str">
        <f t="shared" si="2"/>
        <v/>
      </c>
    </row>
    <row r="151" s="270" customFormat="1" ht="36" customHeight="1" spans="1:5">
      <c r="A151" s="289" t="s">
        <v>2794</v>
      </c>
      <c r="B151" s="290" t="s">
        <v>2795</v>
      </c>
      <c r="C151" s="291"/>
      <c r="D151" s="291"/>
      <c r="E151" s="292" t="str">
        <f t="shared" si="2"/>
        <v/>
      </c>
    </row>
    <row r="152" s="270" customFormat="1" ht="36" customHeight="1" spans="1:5">
      <c r="A152" s="289" t="s">
        <v>2796</v>
      </c>
      <c r="B152" s="290" t="s">
        <v>2797</v>
      </c>
      <c r="C152" s="291"/>
      <c r="D152" s="291"/>
      <c r="E152" s="292" t="str">
        <f t="shared" si="2"/>
        <v/>
      </c>
    </row>
    <row r="153" s="270" customFormat="1" ht="36" customHeight="1" spans="1:5">
      <c r="A153" s="289" t="s">
        <v>2798</v>
      </c>
      <c r="B153" s="290" t="s">
        <v>2799</v>
      </c>
      <c r="C153" s="291"/>
      <c r="D153" s="291"/>
      <c r="E153" s="292" t="str">
        <f t="shared" si="2"/>
        <v/>
      </c>
    </row>
    <row r="154" s="270" customFormat="1" ht="36" customHeight="1" spans="1:5">
      <c r="A154" s="284" t="s">
        <v>2800</v>
      </c>
      <c r="B154" s="285" t="s">
        <v>2801</v>
      </c>
      <c r="C154" s="286"/>
      <c r="D154" s="286"/>
      <c r="E154" s="287"/>
    </row>
    <row r="155" s="270" customFormat="1" ht="36" customHeight="1" spans="1:5">
      <c r="A155" s="289" t="s">
        <v>2802</v>
      </c>
      <c r="B155" s="288" t="s">
        <v>2803</v>
      </c>
      <c r="C155" s="293"/>
      <c r="D155" s="293"/>
      <c r="E155" s="294"/>
    </row>
    <row r="156" s="270" customFormat="1" ht="36" customHeight="1" spans="1:5">
      <c r="A156" s="289" t="s">
        <v>2804</v>
      </c>
      <c r="B156" s="290" t="s">
        <v>2805</v>
      </c>
      <c r="C156" s="291"/>
      <c r="D156" s="291"/>
      <c r="E156" s="292" t="str">
        <f t="shared" si="2"/>
        <v/>
      </c>
    </row>
    <row r="157" s="270" customFormat="1" ht="36" customHeight="1" spans="1:5">
      <c r="A157" s="289" t="s">
        <v>2806</v>
      </c>
      <c r="B157" s="288" t="s">
        <v>2807</v>
      </c>
      <c r="C157" s="293"/>
      <c r="D157" s="293"/>
      <c r="E157" s="294"/>
    </row>
    <row r="158" s="270" customFormat="1" ht="36" customHeight="1" spans="1:5">
      <c r="A158" s="289" t="s">
        <v>2808</v>
      </c>
      <c r="B158" s="288" t="s">
        <v>2809</v>
      </c>
      <c r="C158" s="293"/>
      <c r="D158" s="293"/>
      <c r="E158" s="294"/>
    </row>
    <row r="159" s="270" customFormat="1" ht="36" customHeight="1" spans="1:5">
      <c r="A159" s="289" t="s">
        <v>2810</v>
      </c>
      <c r="B159" s="290" t="s">
        <v>2811</v>
      </c>
      <c r="C159" s="291"/>
      <c r="D159" s="291"/>
      <c r="E159" s="292" t="str">
        <f t="shared" si="2"/>
        <v/>
      </c>
    </row>
    <row r="160" s="270" customFormat="1" ht="36" customHeight="1" spans="1:5">
      <c r="A160" s="289" t="s">
        <v>2812</v>
      </c>
      <c r="B160" s="290" t="s">
        <v>2813</v>
      </c>
      <c r="C160" s="291"/>
      <c r="D160" s="291"/>
      <c r="E160" s="292" t="str">
        <f t="shared" si="2"/>
        <v/>
      </c>
    </row>
    <row r="161" s="270" customFormat="1" ht="36" customHeight="1" spans="1:5">
      <c r="A161" s="289" t="s">
        <v>2814</v>
      </c>
      <c r="B161" s="290" t="s">
        <v>2815</v>
      </c>
      <c r="C161" s="291"/>
      <c r="D161" s="291"/>
      <c r="E161" s="292" t="str">
        <f t="shared" si="2"/>
        <v/>
      </c>
    </row>
    <row r="162" s="270" customFormat="1" ht="36" customHeight="1" spans="1:5">
      <c r="A162" s="289" t="s">
        <v>2816</v>
      </c>
      <c r="B162" s="290" t="s">
        <v>2817</v>
      </c>
      <c r="C162" s="291"/>
      <c r="D162" s="291"/>
      <c r="E162" s="292" t="str">
        <f t="shared" si="2"/>
        <v/>
      </c>
    </row>
    <row r="163" s="270" customFormat="1" ht="36" customHeight="1" spans="1:5">
      <c r="A163" s="284" t="s">
        <v>2818</v>
      </c>
      <c r="B163" s="295" t="s">
        <v>2819</v>
      </c>
      <c r="C163" s="296">
        <f>SUM(C164:C165)</f>
        <v>0</v>
      </c>
      <c r="D163" s="296">
        <f>SUM(D164:D165)</f>
        <v>0</v>
      </c>
      <c r="E163" s="297" t="str">
        <f t="shared" si="2"/>
        <v/>
      </c>
    </row>
    <row r="164" s="270" customFormat="1" ht="36" customHeight="1" spans="1:5">
      <c r="A164" s="289" t="s">
        <v>2820</v>
      </c>
      <c r="B164" s="290" t="s">
        <v>2742</v>
      </c>
      <c r="C164" s="291"/>
      <c r="D164" s="291"/>
      <c r="E164" s="292" t="str">
        <f t="shared" si="2"/>
        <v/>
      </c>
    </row>
    <row r="165" s="270" customFormat="1" ht="36" customHeight="1" spans="1:5">
      <c r="A165" s="289" t="s">
        <v>2821</v>
      </c>
      <c r="B165" s="290" t="s">
        <v>2822</v>
      </c>
      <c r="C165" s="291"/>
      <c r="D165" s="291"/>
      <c r="E165" s="292" t="str">
        <f t="shared" si="2"/>
        <v/>
      </c>
    </row>
    <row r="166" s="270" customFormat="1" ht="36" customHeight="1" spans="1:5">
      <c r="A166" s="284" t="s">
        <v>2823</v>
      </c>
      <c r="B166" s="295" t="s">
        <v>2824</v>
      </c>
      <c r="C166" s="296">
        <f>SUM(C167:C168)</f>
        <v>0</v>
      </c>
      <c r="D166" s="296">
        <f>SUM(D167:D168)</f>
        <v>0</v>
      </c>
      <c r="E166" s="297" t="str">
        <f t="shared" si="2"/>
        <v/>
      </c>
    </row>
    <row r="167" s="270" customFormat="1" ht="36" customHeight="1" spans="1:5">
      <c r="A167" s="289" t="s">
        <v>2825</v>
      </c>
      <c r="B167" s="290" t="s">
        <v>2742</v>
      </c>
      <c r="C167" s="291"/>
      <c r="D167" s="291"/>
      <c r="E167" s="292" t="str">
        <f t="shared" si="2"/>
        <v/>
      </c>
    </row>
    <row r="168" s="270" customFormat="1" ht="36" customHeight="1" spans="1:5">
      <c r="A168" s="289" t="s">
        <v>2826</v>
      </c>
      <c r="B168" s="290" t="s">
        <v>2827</v>
      </c>
      <c r="C168" s="291"/>
      <c r="D168" s="291"/>
      <c r="E168" s="292" t="str">
        <f t="shared" si="2"/>
        <v/>
      </c>
    </row>
    <row r="169" s="270" customFormat="1" ht="36" customHeight="1" spans="1:5">
      <c r="A169" s="284" t="s">
        <v>2828</v>
      </c>
      <c r="B169" s="295" t="s">
        <v>2829</v>
      </c>
      <c r="C169" s="296"/>
      <c r="D169" s="296"/>
      <c r="E169" s="297" t="str">
        <f t="shared" si="2"/>
        <v/>
      </c>
    </row>
    <row r="170" s="270" customFormat="1" ht="36" customHeight="1" spans="1:5">
      <c r="A170" s="284" t="s">
        <v>2830</v>
      </c>
      <c r="B170" s="295" t="s">
        <v>2831</v>
      </c>
      <c r="C170" s="296">
        <f>SUM(C171:C173)</f>
        <v>0</v>
      </c>
      <c r="D170" s="296">
        <f>SUM(D171:D173)</f>
        <v>0</v>
      </c>
      <c r="E170" s="297" t="str">
        <f t="shared" si="2"/>
        <v/>
      </c>
    </row>
    <row r="171" s="270" customFormat="1" ht="36" customHeight="1" spans="1:5">
      <c r="A171" s="289" t="s">
        <v>2832</v>
      </c>
      <c r="B171" s="290" t="s">
        <v>2761</v>
      </c>
      <c r="C171" s="291"/>
      <c r="D171" s="291"/>
      <c r="E171" s="292" t="str">
        <f t="shared" si="2"/>
        <v/>
      </c>
    </row>
    <row r="172" s="270" customFormat="1" ht="36" customHeight="1" spans="1:5">
      <c r="A172" s="289" t="s">
        <v>2833</v>
      </c>
      <c r="B172" s="290" t="s">
        <v>2765</v>
      </c>
      <c r="C172" s="291"/>
      <c r="D172" s="291"/>
      <c r="E172" s="292" t="str">
        <f t="shared" si="2"/>
        <v/>
      </c>
    </row>
    <row r="173" s="270" customFormat="1" ht="36" customHeight="1" spans="1:5">
      <c r="A173" s="289" t="s">
        <v>2834</v>
      </c>
      <c r="B173" s="290" t="s">
        <v>2835</v>
      </c>
      <c r="C173" s="291"/>
      <c r="D173" s="291"/>
      <c r="E173" s="292" t="str">
        <f t="shared" si="2"/>
        <v/>
      </c>
    </row>
    <row r="174" s="270" customFormat="1" ht="36" customHeight="1" spans="1:5">
      <c r="A174" s="284" t="s">
        <v>95</v>
      </c>
      <c r="B174" s="285" t="s">
        <v>2836</v>
      </c>
      <c r="C174" s="286"/>
      <c r="D174" s="286"/>
      <c r="E174" s="287"/>
    </row>
    <row r="175" s="270" customFormat="1" ht="36" customHeight="1" spans="1:5">
      <c r="A175" s="284" t="s">
        <v>2837</v>
      </c>
      <c r="B175" s="285" t="s">
        <v>2838</v>
      </c>
      <c r="C175" s="286"/>
      <c r="D175" s="286"/>
      <c r="E175" s="287"/>
    </row>
    <row r="176" s="270" customFormat="1" ht="36" customHeight="1" spans="1:5">
      <c r="A176" s="289" t="s">
        <v>2839</v>
      </c>
      <c r="B176" s="288" t="s">
        <v>2840</v>
      </c>
      <c r="C176" s="293"/>
      <c r="D176" s="293"/>
      <c r="E176" s="294"/>
    </row>
    <row r="177" s="270" customFormat="1" ht="36" customHeight="1" spans="1:5">
      <c r="A177" s="289" t="s">
        <v>2841</v>
      </c>
      <c r="B177" s="290" t="s">
        <v>2842</v>
      </c>
      <c r="C177" s="291"/>
      <c r="D177" s="291"/>
      <c r="E177" s="292" t="str">
        <f t="shared" si="2"/>
        <v/>
      </c>
    </row>
    <row r="178" s="270" customFormat="1" ht="36" customHeight="1" spans="1:5">
      <c r="A178" s="284" t="s">
        <v>117</v>
      </c>
      <c r="B178" s="285" t="s">
        <v>2843</v>
      </c>
      <c r="C178" s="286"/>
      <c r="D178" s="286">
        <v>580</v>
      </c>
      <c r="E178" s="287"/>
    </row>
    <row r="179" s="270" customFormat="1" ht="36" customHeight="1" spans="1:5">
      <c r="A179" s="284" t="s">
        <v>2844</v>
      </c>
      <c r="B179" s="285" t="s">
        <v>2845</v>
      </c>
      <c r="C179" s="286"/>
      <c r="D179" s="286"/>
      <c r="E179" s="287"/>
    </row>
    <row r="180" s="270" customFormat="1" ht="36" customHeight="1" spans="1:5">
      <c r="A180" s="289" t="s">
        <v>2846</v>
      </c>
      <c r="B180" s="288" t="s">
        <v>2847</v>
      </c>
      <c r="C180" s="293"/>
      <c r="D180" s="293"/>
      <c r="E180" s="294"/>
    </row>
    <row r="181" s="270" customFormat="1" ht="36" customHeight="1" spans="1:5">
      <c r="A181" s="289" t="s">
        <v>2848</v>
      </c>
      <c r="B181" s="288" t="s">
        <v>2849</v>
      </c>
      <c r="C181" s="293"/>
      <c r="D181" s="293"/>
      <c r="E181" s="294"/>
    </row>
    <row r="182" s="270" customFormat="1" ht="36" customHeight="1" spans="1:5">
      <c r="A182" s="289" t="s">
        <v>2850</v>
      </c>
      <c r="B182" s="290" t="s">
        <v>2851</v>
      </c>
      <c r="C182" s="291"/>
      <c r="D182" s="291"/>
      <c r="E182" s="292" t="str">
        <f t="shared" si="2"/>
        <v/>
      </c>
    </row>
    <row r="183" s="270" customFormat="1" ht="36" customHeight="1" spans="1:5">
      <c r="A183" s="284" t="s">
        <v>2852</v>
      </c>
      <c r="B183" s="285" t="s">
        <v>2853</v>
      </c>
      <c r="C183" s="286"/>
      <c r="D183" s="286"/>
      <c r="E183" s="287"/>
    </row>
    <row r="184" s="270" customFormat="1" ht="36" customHeight="1" spans="1:5">
      <c r="A184" s="289" t="s">
        <v>2854</v>
      </c>
      <c r="B184" s="290" t="s">
        <v>2855</v>
      </c>
      <c r="C184" s="291"/>
      <c r="D184" s="291"/>
      <c r="E184" s="292" t="str">
        <f t="shared" si="2"/>
        <v/>
      </c>
    </row>
    <row r="185" s="270" customFormat="1" ht="36" customHeight="1" spans="1:5">
      <c r="A185" s="289" t="s">
        <v>2856</v>
      </c>
      <c r="B185" s="290" t="s">
        <v>2857</v>
      </c>
      <c r="C185" s="291"/>
      <c r="D185" s="291"/>
      <c r="E185" s="292" t="str">
        <f t="shared" si="2"/>
        <v/>
      </c>
    </row>
    <row r="186" s="270" customFormat="1" ht="36" customHeight="1" spans="1:5">
      <c r="A186" s="289" t="s">
        <v>2858</v>
      </c>
      <c r="B186" s="288" t="s">
        <v>2859</v>
      </c>
      <c r="C186" s="293"/>
      <c r="D186" s="293"/>
      <c r="E186" s="294"/>
    </row>
    <row r="187" s="270" customFormat="1" ht="36" customHeight="1" spans="1:5">
      <c r="A187" s="289" t="s">
        <v>2860</v>
      </c>
      <c r="B187" s="288" t="s">
        <v>2861</v>
      </c>
      <c r="C187" s="293"/>
      <c r="D187" s="293"/>
      <c r="E187" s="294"/>
    </row>
    <row r="188" s="270" customFormat="1" ht="36" customHeight="1" spans="1:5">
      <c r="A188" s="289" t="s">
        <v>2862</v>
      </c>
      <c r="B188" s="290" t="s">
        <v>2863</v>
      </c>
      <c r="C188" s="291"/>
      <c r="D188" s="291"/>
      <c r="E188" s="292" t="str">
        <f t="shared" si="2"/>
        <v/>
      </c>
    </row>
    <row r="189" s="270" customFormat="1" ht="36" customHeight="1" spans="1:5">
      <c r="A189" s="289" t="s">
        <v>2864</v>
      </c>
      <c r="B189" s="290" t="s">
        <v>2865</v>
      </c>
      <c r="C189" s="291"/>
      <c r="D189" s="291"/>
      <c r="E189" s="292" t="str">
        <f t="shared" si="2"/>
        <v/>
      </c>
    </row>
    <row r="190" s="270" customFormat="1" ht="36" customHeight="1" spans="1:5">
      <c r="A190" s="289" t="s">
        <v>2866</v>
      </c>
      <c r="B190" s="288" t="s">
        <v>2867</v>
      </c>
      <c r="C190" s="293"/>
      <c r="D190" s="293"/>
      <c r="E190" s="294"/>
    </row>
    <row r="191" s="270" customFormat="1" ht="36" customHeight="1" spans="1:5">
      <c r="A191" s="289" t="s">
        <v>2868</v>
      </c>
      <c r="B191" s="290" t="s">
        <v>2869</v>
      </c>
      <c r="C191" s="291"/>
      <c r="D191" s="291"/>
      <c r="E191" s="292" t="str">
        <f t="shared" si="2"/>
        <v/>
      </c>
    </row>
    <row r="192" s="270" customFormat="1" ht="36" customHeight="1" spans="1:5">
      <c r="A192" s="284" t="s">
        <v>2870</v>
      </c>
      <c r="B192" s="285" t="s">
        <v>2871</v>
      </c>
      <c r="C192" s="286"/>
      <c r="D192" s="286">
        <f>SUM(D193:D203)</f>
        <v>580</v>
      </c>
      <c r="E192" s="287"/>
    </row>
    <row r="193" s="270" customFormat="1" ht="36" customHeight="1" spans="1:5">
      <c r="A193" s="299">
        <v>2296001</v>
      </c>
      <c r="B193" s="290" t="s">
        <v>2872</v>
      </c>
      <c r="C193" s="291"/>
      <c r="D193" s="291"/>
      <c r="E193" s="292" t="str">
        <f t="shared" si="2"/>
        <v/>
      </c>
    </row>
    <row r="194" s="270" customFormat="1" ht="36" customHeight="1" spans="1:5">
      <c r="A194" s="289" t="s">
        <v>2873</v>
      </c>
      <c r="B194" s="288" t="s">
        <v>2874</v>
      </c>
      <c r="C194" s="293"/>
      <c r="D194" s="293">
        <v>350</v>
      </c>
      <c r="E194" s="294"/>
    </row>
    <row r="195" s="270" customFormat="1" ht="36" customHeight="1" spans="1:5">
      <c r="A195" s="289" t="s">
        <v>2875</v>
      </c>
      <c r="B195" s="288" t="s">
        <v>2876</v>
      </c>
      <c r="C195" s="293"/>
      <c r="D195" s="293"/>
      <c r="E195" s="294"/>
    </row>
    <row r="196" s="270" customFormat="1" ht="36" customHeight="1" spans="1:5">
      <c r="A196" s="289" t="s">
        <v>2877</v>
      </c>
      <c r="B196" s="290" t="s">
        <v>2878</v>
      </c>
      <c r="C196" s="291"/>
      <c r="D196" s="291"/>
      <c r="E196" s="292" t="str">
        <f t="shared" ref="E196:E259" si="3">IF(C196&gt;0,D196/C196-1,IF(C196&lt;0,-(D196/C196-1),""))</f>
        <v/>
      </c>
    </row>
    <row r="197" s="270" customFormat="1" ht="36" customHeight="1" spans="1:5">
      <c r="A197" s="289" t="s">
        <v>2879</v>
      </c>
      <c r="B197" s="290" t="s">
        <v>2880</v>
      </c>
      <c r="C197" s="291"/>
      <c r="D197" s="291"/>
      <c r="E197" s="292" t="str">
        <f t="shared" si="3"/>
        <v/>
      </c>
    </row>
    <row r="198" s="270" customFormat="1" ht="36" customHeight="1" spans="1:5">
      <c r="A198" s="289" t="s">
        <v>2881</v>
      </c>
      <c r="B198" s="288" t="s">
        <v>2882</v>
      </c>
      <c r="C198" s="293"/>
      <c r="D198" s="293">
        <v>150</v>
      </c>
      <c r="E198" s="294"/>
    </row>
    <row r="199" s="270" customFormat="1" ht="36" customHeight="1" spans="1:5">
      <c r="A199" s="289" t="s">
        <v>2883</v>
      </c>
      <c r="B199" s="290" t="s">
        <v>2884</v>
      </c>
      <c r="C199" s="291"/>
      <c r="D199" s="291"/>
      <c r="E199" s="292" t="str">
        <f t="shared" si="3"/>
        <v/>
      </c>
    </row>
    <row r="200" s="270" customFormat="1" ht="36" customHeight="1" spans="1:5">
      <c r="A200" s="289" t="s">
        <v>2885</v>
      </c>
      <c r="B200" s="290" t="s">
        <v>2886</v>
      </c>
      <c r="C200" s="291"/>
      <c r="D200" s="291"/>
      <c r="E200" s="292" t="str">
        <f t="shared" si="3"/>
        <v/>
      </c>
    </row>
    <row r="201" s="270" customFormat="1" ht="36" customHeight="1" spans="1:5">
      <c r="A201" s="289" t="s">
        <v>2887</v>
      </c>
      <c r="B201" s="290" t="s">
        <v>2888</v>
      </c>
      <c r="C201" s="291"/>
      <c r="D201" s="291"/>
      <c r="E201" s="292" t="str">
        <f t="shared" si="3"/>
        <v/>
      </c>
    </row>
    <row r="202" s="270" customFormat="1" ht="36" customHeight="1" spans="1:5">
      <c r="A202" s="289" t="s">
        <v>2889</v>
      </c>
      <c r="B202" s="290" t="s">
        <v>2890</v>
      </c>
      <c r="C202" s="291"/>
      <c r="D202" s="291">
        <v>80</v>
      </c>
      <c r="E202" s="292" t="str">
        <f t="shared" si="3"/>
        <v/>
      </c>
    </row>
    <row r="203" s="270" customFormat="1" ht="36" customHeight="1" spans="1:5">
      <c r="A203" s="289" t="s">
        <v>2891</v>
      </c>
      <c r="B203" s="288" t="s">
        <v>2892</v>
      </c>
      <c r="C203" s="293"/>
      <c r="D203" s="293"/>
      <c r="E203" s="294"/>
    </row>
    <row r="204" s="270" customFormat="1" ht="36" customHeight="1" spans="1:5">
      <c r="A204" s="284" t="s">
        <v>113</v>
      </c>
      <c r="B204" s="285" t="s">
        <v>2893</v>
      </c>
      <c r="C204" s="286">
        <v>8100</v>
      </c>
      <c r="D204" s="286">
        <f>SUM(D205:D220)</f>
        <v>7350</v>
      </c>
      <c r="E204" s="287">
        <f>(D204-C204)/C204</f>
        <v>-0.093</v>
      </c>
    </row>
    <row r="205" s="270" customFormat="1" ht="36" customHeight="1" spans="1:5">
      <c r="A205" s="289" t="s">
        <v>2894</v>
      </c>
      <c r="B205" s="290" t="s">
        <v>2895</v>
      </c>
      <c r="C205" s="291"/>
      <c r="D205" s="291"/>
      <c r="E205" s="292" t="str">
        <f t="shared" si="3"/>
        <v/>
      </c>
    </row>
    <row r="206" s="270" customFormat="1" ht="36" customHeight="1" spans="1:5">
      <c r="A206" s="289" t="s">
        <v>2896</v>
      </c>
      <c r="B206" s="290" t="s">
        <v>2897</v>
      </c>
      <c r="C206" s="291"/>
      <c r="D206" s="291"/>
      <c r="E206" s="292" t="str">
        <f t="shared" si="3"/>
        <v/>
      </c>
    </row>
    <row r="207" s="270" customFormat="1" ht="36" customHeight="1" spans="1:5">
      <c r="A207" s="289" t="s">
        <v>2898</v>
      </c>
      <c r="B207" s="290" t="s">
        <v>2899</v>
      </c>
      <c r="C207" s="291"/>
      <c r="D207" s="291"/>
      <c r="E207" s="292" t="str">
        <f t="shared" si="3"/>
        <v/>
      </c>
    </row>
    <row r="208" s="270" customFormat="1" ht="36" customHeight="1" spans="1:5">
      <c r="A208" s="289" t="s">
        <v>2900</v>
      </c>
      <c r="B208" s="290" t="s">
        <v>2901</v>
      </c>
      <c r="C208" s="291"/>
      <c r="D208" s="291">
        <v>550</v>
      </c>
      <c r="E208" s="292" t="str">
        <f t="shared" si="3"/>
        <v/>
      </c>
    </row>
    <row r="209" s="270" customFormat="1" ht="36" customHeight="1" spans="1:5">
      <c r="A209" s="289" t="s">
        <v>2902</v>
      </c>
      <c r="B209" s="290" t="s">
        <v>2903</v>
      </c>
      <c r="C209" s="291"/>
      <c r="D209" s="291"/>
      <c r="E209" s="292" t="str">
        <f t="shared" si="3"/>
        <v/>
      </c>
    </row>
    <row r="210" s="270" customFormat="1" ht="36" customHeight="1" spans="1:5">
      <c r="A210" s="289" t="s">
        <v>2904</v>
      </c>
      <c r="B210" s="290" t="s">
        <v>2905</v>
      </c>
      <c r="C210" s="291"/>
      <c r="D210" s="291"/>
      <c r="E210" s="292" t="str">
        <f t="shared" si="3"/>
        <v/>
      </c>
    </row>
    <row r="211" s="270" customFormat="1" ht="36" customHeight="1" spans="1:5">
      <c r="A211" s="289" t="s">
        <v>2906</v>
      </c>
      <c r="B211" s="290" t="s">
        <v>2907</v>
      </c>
      <c r="C211" s="291"/>
      <c r="D211" s="291"/>
      <c r="E211" s="292" t="str">
        <f t="shared" si="3"/>
        <v/>
      </c>
    </row>
    <row r="212" s="270" customFormat="1" ht="36" customHeight="1" spans="1:5">
      <c r="A212" s="289" t="s">
        <v>2908</v>
      </c>
      <c r="B212" s="290" t="s">
        <v>2909</v>
      </c>
      <c r="C212" s="291"/>
      <c r="D212" s="291"/>
      <c r="E212" s="292" t="str">
        <f t="shared" si="3"/>
        <v/>
      </c>
    </row>
    <row r="213" s="270" customFormat="1" ht="36" customHeight="1" spans="1:5">
      <c r="A213" s="289" t="s">
        <v>2910</v>
      </c>
      <c r="B213" s="290" t="s">
        <v>2911</v>
      </c>
      <c r="C213" s="291"/>
      <c r="D213" s="291"/>
      <c r="E213" s="292" t="str">
        <f t="shared" si="3"/>
        <v/>
      </c>
    </row>
    <row r="214" s="270" customFormat="1" ht="36" customHeight="1" spans="1:5">
      <c r="A214" s="289" t="s">
        <v>2912</v>
      </c>
      <c r="B214" s="290" t="s">
        <v>2913</v>
      </c>
      <c r="C214" s="291"/>
      <c r="D214" s="291"/>
      <c r="E214" s="292" t="str">
        <f t="shared" si="3"/>
        <v/>
      </c>
    </row>
    <row r="215" s="270" customFormat="1" ht="36" customHeight="1" spans="1:5">
      <c r="A215" s="289" t="s">
        <v>2914</v>
      </c>
      <c r="B215" s="290" t="s">
        <v>2915</v>
      </c>
      <c r="C215" s="291"/>
      <c r="D215" s="291"/>
      <c r="E215" s="292" t="str">
        <f t="shared" si="3"/>
        <v/>
      </c>
    </row>
    <row r="216" s="270" customFormat="1" ht="36" customHeight="1" spans="1:5">
      <c r="A216" s="289" t="s">
        <v>2916</v>
      </c>
      <c r="B216" s="290" t="s">
        <v>2917</v>
      </c>
      <c r="C216" s="291"/>
      <c r="D216" s="291"/>
      <c r="E216" s="292" t="str">
        <f t="shared" si="3"/>
        <v/>
      </c>
    </row>
    <row r="217" s="270" customFormat="1" ht="36" customHeight="1" spans="1:5">
      <c r="A217" s="289" t="s">
        <v>2918</v>
      </c>
      <c r="B217" s="290" t="s">
        <v>2919</v>
      </c>
      <c r="C217" s="291"/>
      <c r="D217" s="291"/>
      <c r="E217" s="292" t="str">
        <f t="shared" si="3"/>
        <v/>
      </c>
    </row>
    <row r="218" s="270" customFormat="1" ht="36" customHeight="1" spans="1:5">
      <c r="A218" s="289" t="s">
        <v>2920</v>
      </c>
      <c r="B218" s="290" t="s">
        <v>2921</v>
      </c>
      <c r="C218" s="291"/>
      <c r="D218" s="291"/>
      <c r="E218" s="292" t="str">
        <f t="shared" si="3"/>
        <v/>
      </c>
    </row>
    <row r="219" s="270" customFormat="1" ht="36" customHeight="1" spans="1:5">
      <c r="A219" s="289" t="s">
        <v>2922</v>
      </c>
      <c r="B219" s="288" t="s">
        <v>2923</v>
      </c>
      <c r="C219" s="293">
        <v>8100</v>
      </c>
      <c r="D219" s="293">
        <v>6800</v>
      </c>
      <c r="E219" s="287">
        <f>(D219-C219)/C219</f>
        <v>-0.16</v>
      </c>
    </row>
    <row r="220" s="270" customFormat="1" ht="36" customHeight="1" spans="1:5">
      <c r="A220" s="289" t="s">
        <v>2924</v>
      </c>
      <c r="B220" s="288" t="s">
        <v>2925</v>
      </c>
      <c r="C220" s="293"/>
      <c r="D220" s="293"/>
      <c r="E220" s="294"/>
    </row>
    <row r="221" s="270" customFormat="1" ht="36" customHeight="1" spans="1:5">
      <c r="A221" s="284" t="s">
        <v>115</v>
      </c>
      <c r="B221" s="285" t="s">
        <v>2926</v>
      </c>
      <c r="C221" s="286">
        <v>100</v>
      </c>
      <c r="D221" s="286">
        <v>100</v>
      </c>
      <c r="E221" s="287">
        <f>(D221-C221)/C221</f>
        <v>0</v>
      </c>
    </row>
    <row r="222" s="270" customFormat="1" ht="36" customHeight="1" spans="1:5">
      <c r="A222" s="298">
        <v>23304</v>
      </c>
      <c r="B222" s="285" t="s">
        <v>2927</v>
      </c>
      <c r="C222" s="286"/>
      <c r="D222" s="286"/>
      <c r="E222" s="287"/>
    </row>
    <row r="223" s="270" customFormat="1" ht="36" customHeight="1" spans="1:5">
      <c r="A223" s="289" t="s">
        <v>2928</v>
      </c>
      <c r="B223" s="290" t="s">
        <v>2929</v>
      </c>
      <c r="C223" s="291"/>
      <c r="D223" s="291"/>
      <c r="E223" s="292" t="str">
        <f t="shared" si="3"/>
        <v/>
      </c>
    </row>
    <row r="224" s="270" customFormat="1" ht="36" customHeight="1" spans="1:5">
      <c r="A224" s="289" t="s">
        <v>2930</v>
      </c>
      <c r="B224" s="290" t="s">
        <v>2931</v>
      </c>
      <c r="C224" s="291"/>
      <c r="D224" s="291"/>
      <c r="E224" s="292" t="str">
        <f t="shared" si="3"/>
        <v/>
      </c>
    </row>
    <row r="225" s="270" customFormat="1" ht="36" customHeight="1" spans="1:5">
      <c r="A225" s="289" t="s">
        <v>2932</v>
      </c>
      <c r="B225" s="290" t="s">
        <v>2933</v>
      </c>
      <c r="C225" s="291"/>
      <c r="D225" s="291"/>
      <c r="E225" s="292" t="str">
        <f t="shared" si="3"/>
        <v/>
      </c>
    </row>
    <row r="226" s="270" customFormat="1" ht="36" customHeight="1" spans="1:5">
      <c r="A226" s="289" t="s">
        <v>2934</v>
      </c>
      <c r="B226" s="290" t="s">
        <v>2935</v>
      </c>
      <c r="C226" s="291"/>
      <c r="D226" s="291"/>
      <c r="E226" s="292" t="str">
        <f t="shared" si="3"/>
        <v/>
      </c>
    </row>
    <row r="227" s="270" customFormat="1" ht="36" customHeight="1" spans="1:5">
      <c r="A227" s="289" t="s">
        <v>2936</v>
      </c>
      <c r="B227" s="290" t="s">
        <v>2937</v>
      </c>
      <c r="C227" s="291"/>
      <c r="D227" s="291"/>
      <c r="E227" s="292" t="str">
        <f t="shared" si="3"/>
        <v/>
      </c>
    </row>
    <row r="228" s="270" customFormat="1" ht="36" customHeight="1" spans="1:5">
      <c r="A228" s="289" t="s">
        <v>2938</v>
      </c>
      <c r="B228" s="290" t="s">
        <v>2939</v>
      </c>
      <c r="C228" s="291"/>
      <c r="D228" s="291"/>
      <c r="E228" s="292" t="str">
        <f t="shared" si="3"/>
        <v/>
      </c>
    </row>
    <row r="229" s="270" customFormat="1" ht="36" customHeight="1" spans="1:5">
      <c r="A229" s="289" t="s">
        <v>2940</v>
      </c>
      <c r="B229" s="290" t="s">
        <v>2941</v>
      </c>
      <c r="C229" s="291"/>
      <c r="D229" s="291"/>
      <c r="E229" s="292" t="str">
        <f t="shared" si="3"/>
        <v/>
      </c>
    </row>
    <row r="230" s="270" customFormat="1" ht="36" customHeight="1" spans="1:5">
      <c r="A230" s="289" t="s">
        <v>2942</v>
      </c>
      <c r="B230" s="290" t="s">
        <v>2943</v>
      </c>
      <c r="C230" s="291"/>
      <c r="D230" s="291"/>
      <c r="E230" s="292" t="str">
        <f t="shared" si="3"/>
        <v/>
      </c>
    </row>
    <row r="231" s="270" customFormat="1" ht="36" customHeight="1" spans="1:5">
      <c r="A231" s="289" t="s">
        <v>2944</v>
      </c>
      <c r="B231" s="290" t="s">
        <v>2945</v>
      </c>
      <c r="C231" s="291"/>
      <c r="D231" s="291"/>
      <c r="E231" s="292" t="str">
        <f t="shared" si="3"/>
        <v/>
      </c>
    </row>
    <row r="232" s="270" customFormat="1" ht="36" customHeight="1" spans="1:5">
      <c r="A232" s="289" t="s">
        <v>2946</v>
      </c>
      <c r="B232" s="290" t="s">
        <v>2947</v>
      </c>
      <c r="C232" s="291"/>
      <c r="D232" s="291"/>
      <c r="E232" s="292" t="str">
        <f t="shared" si="3"/>
        <v/>
      </c>
    </row>
    <row r="233" s="270" customFormat="1" ht="36" customHeight="1" spans="1:5">
      <c r="A233" s="289" t="s">
        <v>2948</v>
      </c>
      <c r="B233" s="290" t="s">
        <v>2949</v>
      </c>
      <c r="C233" s="291"/>
      <c r="D233" s="291"/>
      <c r="E233" s="292" t="str">
        <f t="shared" si="3"/>
        <v/>
      </c>
    </row>
    <row r="234" s="270" customFormat="1" ht="36" customHeight="1" spans="1:5">
      <c r="A234" s="289" t="s">
        <v>2950</v>
      </c>
      <c r="B234" s="290" t="s">
        <v>2951</v>
      </c>
      <c r="C234" s="291"/>
      <c r="D234" s="291"/>
      <c r="E234" s="292" t="str">
        <f t="shared" si="3"/>
        <v/>
      </c>
    </row>
    <row r="235" s="270" customFormat="1" ht="36" customHeight="1" spans="1:5">
      <c r="A235" s="289" t="s">
        <v>2952</v>
      </c>
      <c r="B235" s="290" t="s">
        <v>2953</v>
      </c>
      <c r="C235" s="291"/>
      <c r="D235" s="291"/>
      <c r="E235" s="292" t="str">
        <f t="shared" si="3"/>
        <v/>
      </c>
    </row>
    <row r="236" s="270" customFormat="1" ht="36" customHeight="1" spans="1:5">
      <c r="A236" s="289" t="s">
        <v>2954</v>
      </c>
      <c r="B236" s="290" t="s">
        <v>2955</v>
      </c>
      <c r="C236" s="291"/>
      <c r="D236" s="291"/>
      <c r="E236" s="292" t="str">
        <f t="shared" si="3"/>
        <v/>
      </c>
    </row>
    <row r="237" s="270" customFormat="1" ht="36" customHeight="1" spans="1:5">
      <c r="A237" s="289" t="s">
        <v>2956</v>
      </c>
      <c r="B237" s="288" t="s">
        <v>2957</v>
      </c>
      <c r="C237" s="293">
        <v>100</v>
      </c>
      <c r="D237" s="293">
        <v>100</v>
      </c>
      <c r="E237" s="294"/>
    </row>
    <row r="238" s="270" customFormat="1" ht="36" customHeight="1" spans="1:5">
      <c r="A238" s="289" t="s">
        <v>2958</v>
      </c>
      <c r="B238" s="288" t="s">
        <v>2959</v>
      </c>
      <c r="C238" s="293"/>
      <c r="D238" s="293"/>
      <c r="E238" s="294"/>
    </row>
    <row r="239" s="270" customFormat="1" ht="36" customHeight="1" spans="1:5">
      <c r="A239" s="298" t="s">
        <v>2960</v>
      </c>
      <c r="B239" s="285" t="s">
        <v>2961</v>
      </c>
      <c r="C239" s="286"/>
      <c r="D239" s="286"/>
      <c r="E239" s="287"/>
    </row>
    <row r="240" s="270" customFormat="1" ht="36" customHeight="1" spans="1:5">
      <c r="A240" s="298" t="s">
        <v>2962</v>
      </c>
      <c r="B240" s="295" t="s">
        <v>2963</v>
      </c>
      <c r="C240" s="296">
        <f>SUM(C241:C252)</f>
        <v>0</v>
      </c>
      <c r="D240" s="296">
        <f>SUM(D241:D252)</f>
        <v>0</v>
      </c>
      <c r="E240" s="297" t="str">
        <f t="shared" si="3"/>
        <v/>
      </c>
    </row>
    <row r="241" s="270" customFormat="1" ht="36" customHeight="1" spans="1:5">
      <c r="A241" s="299" t="s">
        <v>2964</v>
      </c>
      <c r="B241" s="290" t="s">
        <v>2965</v>
      </c>
      <c r="C241" s="291"/>
      <c r="D241" s="291"/>
      <c r="E241" s="292" t="str">
        <f t="shared" si="3"/>
        <v/>
      </c>
    </row>
    <row r="242" s="270" customFormat="1" ht="36" customHeight="1" spans="1:5">
      <c r="A242" s="299" t="s">
        <v>2966</v>
      </c>
      <c r="B242" s="290" t="s">
        <v>2967</v>
      </c>
      <c r="C242" s="291"/>
      <c r="D242" s="291"/>
      <c r="E242" s="292" t="str">
        <f t="shared" si="3"/>
        <v/>
      </c>
    </row>
    <row r="243" s="270" customFormat="1" ht="36" customHeight="1" spans="1:5">
      <c r="A243" s="299" t="s">
        <v>2968</v>
      </c>
      <c r="B243" s="290" t="s">
        <v>2969</v>
      </c>
      <c r="C243" s="291"/>
      <c r="D243" s="291"/>
      <c r="E243" s="292" t="str">
        <f t="shared" si="3"/>
        <v/>
      </c>
    </row>
    <row r="244" s="270" customFormat="1" ht="36" customHeight="1" spans="1:5">
      <c r="A244" s="299" t="s">
        <v>2970</v>
      </c>
      <c r="B244" s="290" t="s">
        <v>2971</v>
      </c>
      <c r="C244" s="291"/>
      <c r="D244" s="291"/>
      <c r="E244" s="292" t="str">
        <f t="shared" si="3"/>
        <v/>
      </c>
    </row>
    <row r="245" s="270" customFormat="1" ht="36" customHeight="1" spans="1:5">
      <c r="A245" s="299" t="s">
        <v>2972</v>
      </c>
      <c r="B245" s="290" t="s">
        <v>2973</v>
      </c>
      <c r="C245" s="291"/>
      <c r="D245" s="291"/>
      <c r="E245" s="292" t="str">
        <f t="shared" si="3"/>
        <v/>
      </c>
    </row>
    <row r="246" s="270" customFormat="1" ht="36" customHeight="1" spans="1:5">
      <c r="A246" s="299" t="s">
        <v>2974</v>
      </c>
      <c r="B246" s="290" t="s">
        <v>2975</v>
      </c>
      <c r="C246" s="291"/>
      <c r="D246" s="291"/>
      <c r="E246" s="292" t="str">
        <f t="shared" si="3"/>
        <v/>
      </c>
    </row>
    <row r="247" s="270" customFormat="1" ht="36" customHeight="1" spans="1:5">
      <c r="A247" s="299" t="s">
        <v>2976</v>
      </c>
      <c r="B247" s="290" t="s">
        <v>2977</v>
      </c>
      <c r="C247" s="291"/>
      <c r="D247" s="291"/>
      <c r="E247" s="292" t="str">
        <f t="shared" si="3"/>
        <v/>
      </c>
    </row>
    <row r="248" s="270" customFormat="1" ht="36" customHeight="1" spans="1:5">
      <c r="A248" s="299" t="s">
        <v>2978</v>
      </c>
      <c r="B248" s="290" t="s">
        <v>2979</v>
      </c>
      <c r="C248" s="291"/>
      <c r="D248" s="291"/>
      <c r="E248" s="292" t="str">
        <f t="shared" si="3"/>
        <v/>
      </c>
    </row>
    <row r="249" s="270" customFormat="1" ht="36" customHeight="1" spans="1:5">
      <c r="A249" s="299" t="s">
        <v>2980</v>
      </c>
      <c r="B249" s="290" t="s">
        <v>2981</v>
      </c>
      <c r="C249" s="291"/>
      <c r="D249" s="291"/>
      <c r="E249" s="292" t="str">
        <f t="shared" si="3"/>
        <v/>
      </c>
    </row>
    <row r="250" s="270" customFormat="1" ht="36" customHeight="1" spans="1:5">
      <c r="A250" s="299" t="s">
        <v>2982</v>
      </c>
      <c r="B250" s="290" t="s">
        <v>2983</v>
      </c>
      <c r="C250" s="291"/>
      <c r="D250" s="291"/>
      <c r="E250" s="292" t="str">
        <f t="shared" si="3"/>
        <v/>
      </c>
    </row>
    <row r="251" s="270" customFormat="1" ht="36" customHeight="1" spans="1:5">
      <c r="A251" s="299" t="s">
        <v>2984</v>
      </c>
      <c r="B251" s="290" t="s">
        <v>2985</v>
      </c>
      <c r="C251" s="291"/>
      <c r="D251" s="291"/>
      <c r="E251" s="292" t="str">
        <f t="shared" si="3"/>
        <v/>
      </c>
    </row>
    <row r="252" s="270" customFormat="1" ht="36" customHeight="1" spans="1:5">
      <c r="A252" s="299" t="s">
        <v>2986</v>
      </c>
      <c r="B252" s="290" t="s">
        <v>2987</v>
      </c>
      <c r="C252" s="291"/>
      <c r="D252" s="291"/>
      <c r="E252" s="292" t="str">
        <f t="shared" si="3"/>
        <v/>
      </c>
    </row>
    <row r="253" s="270" customFormat="1" ht="36" customHeight="1" spans="1:5">
      <c r="A253" s="298" t="s">
        <v>2988</v>
      </c>
      <c r="B253" s="295" t="s">
        <v>2989</v>
      </c>
      <c r="C253" s="296">
        <f>SUM(C254:C259)</f>
        <v>0</v>
      </c>
      <c r="D253" s="296">
        <f>SUM(D254:D259)</f>
        <v>0</v>
      </c>
      <c r="E253" s="297" t="str">
        <f t="shared" si="3"/>
        <v/>
      </c>
    </row>
    <row r="254" s="270" customFormat="1" ht="36" customHeight="1" spans="1:5">
      <c r="A254" s="299" t="s">
        <v>2990</v>
      </c>
      <c r="B254" s="290" t="s">
        <v>2991</v>
      </c>
      <c r="C254" s="291"/>
      <c r="D254" s="291"/>
      <c r="E254" s="292" t="str">
        <f t="shared" si="3"/>
        <v/>
      </c>
    </row>
    <row r="255" s="270" customFormat="1" ht="36" customHeight="1" spans="1:5">
      <c r="A255" s="299" t="s">
        <v>2992</v>
      </c>
      <c r="B255" s="290" t="s">
        <v>2993</v>
      </c>
      <c r="C255" s="291"/>
      <c r="D255" s="291"/>
      <c r="E255" s="292" t="str">
        <f t="shared" si="3"/>
        <v/>
      </c>
    </row>
    <row r="256" s="270" customFormat="1" ht="36" customHeight="1" spans="1:5">
      <c r="A256" s="299" t="s">
        <v>2994</v>
      </c>
      <c r="B256" s="290" t="s">
        <v>2995</v>
      </c>
      <c r="C256" s="291"/>
      <c r="D256" s="291"/>
      <c r="E256" s="292" t="str">
        <f t="shared" si="3"/>
        <v/>
      </c>
    </row>
    <row r="257" s="270" customFormat="1" ht="36" customHeight="1" spans="1:5">
      <c r="A257" s="299" t="s">
        <v>2996</v>
      </c>
      <c r="B257" s="290" t="s">
        <v>2997</v>
      </c>
      <c r="C257" s="291"/>
      <c r="D257" s="291"/>
      <c r="E257" s="292" t="str">
        <f t="shared" si="3"/>
        <v/>
      </c>
    </row>
    <row r="258" s="270" customFormat="1" ht="36" customHeight="1" spans="1:5">
      <c r="A258" s="299" t="s">
        <v>2998</v>
      </c>
      <c r="B258" s="290" t="s">
        <v>2999</v>
      </c>
      <c r="C258" s="291"/>
      <c r="D258" s="291"/>
      <c r="E258" s="292" t="str">
        <f t="shared" si="3"/>
        <v/>
      </c>
    </row>
    <row r="259" s="270" customFormat="1" ht="36" customHeight="1" spans="1:5">
      <c r="A259" s="299" t="s">
        <v>3000</v>
      </c>
      <c r="B259" s="290" t="s">
        <v>3001</v>
      </c>
      <c r="C259" s="291"/>
      <c r="D259" s="291"/>
      <c r="E259" s="292" t="str">
        <f t="shared" si="3"/>
        <v/>
      </c>
    </row>
    <row r="260" s="270" customFormat="1" ht="36" customHeight="1" spans="1:5">
      <c r="A260" s="289"/>
      <c r="B260" s="288"/>
      <c r="C260" s="293"/>
      <c r="D260" s="293"/>
      <c r="E260" s="287"/>
    </row>
    <row r="261" s="270" customFormat="1" ht="36" customHeight="1" spans="1:5">
      <c r="A261" s="300"/>
      <c r="B261" s="301" t="s">
        <v>3021</v>
      </c>
      <c r="C261" s="286">
        <f>SUM(C4,C20,C32,C43,C98,C122,C174,C178,C204,C221,C239,)</f>
        <v>25000</v>
      </c>
      <c r="D261" s="286">
        <f>SUM(D4,D20,D32,D43,D98,D122,D174,D178,D204,D221,D239,)</f>
        <v>21000</v>
      </c>
      <c r="E261" s="287">
        <f>(D261-C261)/C261</f>
        <v>-0.16</v>
      </c>
    </row>
    <row r="262" s="270" customFormat="1" ht="36" customHeight="1" spans="1:5">
      <c r="A262" s="302" t="s">
        <v>3003</v>
      </c>
      <c r="B262" s="303" t="s">
        <v>120</v>
      </c>
      <c r="C262" s="92">
        <v>12000</v>
      </c>
      <c r="D262" s="92">
        <v>25233</v>
      </c>
      <c r="E262" s="287">
        <f>(D262-C262)/C262</f>
        <v>1.103</v>
      </c>
    </row>
    <row r="263" s="270" customFormat="1" ht="36" customHeight="1" spans="1:5">
      <c r="A263" s="302" t="s">
        <v>3004</v>
      </c>
      <c r="B263" s="304" t="s">
        <v>3005</v>
      </c>
      <c r="C263" s="97"/>
      <c r="D263" s="97"/>
      <c r="E263" s="287"/>
    </row>
    <row r="264" s="270" customFormat="1" ht="36" customHeight="1" spans="1:5">
      <c r="A264" s="305" t="s">
        <v>3022</v>
      </c>
      <c r="B264" s="304" t="s">
        <v>3023</v>
      </c>
      <c r="C264" s="97"/>
      <c r="D264" s="97"/>
      <c r="E264" s="287"/>
    </row>
    <row r="265" s="270" customFormat="1" ht="36" customHeight="1" spans="1:5">
      <c r="A265" s="306" t="s">
        <v>3006</v>
      </c>
      <c r="B265" s="307" t="s">
        <v>3007</v>
      </c>
      <c r="C265" s="97"/>
      <c r="D265" s="97"/>
      <c r="E265" s="287"/>
    </row>
    <row r="266" s="270" customFormat="1" ht="36" customHeight="1" spans="1:5">
      <c r="A266" s="305" t="s">
        <v>3024</v>
      </c>
      <c r="B266" s="304" t="s">
        <v>3011</v>
      </c>
      <c r="C266" s="97">
        <v>5700</v>
      </c>
      <c r="D266" s="97">
        <v>18900</v>
      </c>
      <c r="E266" s="287">
        <f>(D266-C266)/C266</f>
        <v>2.316</v>
      </c>
    </row>
    <row r="267" s="270" customFormat="1" ht="36" customHeight="1" spans="1:5">
      <c r="A267" s="305" t="s">
        <v>3012</v>
      </c>
      <c r="B267" s="304" t="s">
        <v>3013</v>
      </c>
      <c r="C267" s="97">
        <v>6300</v>
      </c>
      <c r="D267" s="97">
        <v>6333</v>
      </c>
      <c r="E267" s="287">
        <f>(D267-C267)/C267</f>
        <v>0.005</v>
      </c>
    </row>
    <row r="268" ht="36" customHeight="1" spans="1:5">
      <c r="A268" s="305" t="s">
        <v>3025</v>
      </c>
      <c r="B268" s="308" t="s">
        <v>3026</v>
      </c>
      <c r="C268" s="97"/>
      <c r="D268" s="97"/>
      <c r="E268" s="287"/>
    </row>
    <row r="269" ht="36" customHeight="1" spans="1:5">
      <c r="A269" s="302" t="s">
        <v>3014</v>
      </c>
      <c r="B269" s="309" t="s">
        <v>3015</v>
      </c>
      <c r="C269" s="92"/>
      <c r="D269" s="92"/>
      <c r="E269" s="287"/>
    </row>
    <row r="270" ht="36" customHeight="1" spans="1:5">
      <c r="A270" s="302"/>
      <c r="B270" s="309" t="s">
        <v>3027</v>
      </c>
      <c r="C270" s="92"/>
      <c r="D270" s="97"/>
      <c r="E270" s="287"/>
    </row>
    <row r="271" ht="36" customHeight="1" spans="1:5">
      <c r="A271" s="310"/>
      <c r="B271" s="311" t="s">
        <v>127</v>
      </c>
      <c r="C271" s="92">
        <v>37000</v>
      </c>
      <c r="D271" s="92">
        <v>46233</v>
      </c>
      <c r="E271" s="287">
        <f>(D271-C271)/C271</f>
        <v>0.25</v>
      </c>
    </row>
    <row r="272" spans="3:4">
      <c r="C272" s="312"/>
      <c r="D272" s="312"/>
    </row>
    <row r="273" spans="3:4">
      <c r="C273" s="312"/>
      <c r="D273" s="312"/>
    </row>
    <row r="274" spans="3:4">
      <c r="C274" s="312"/>
      <c r="D274" s="312"/>
    </row>
  </sheetData>
  <autoFilter xmlns:etc="http://www.wps.cn/officeDocument/2017/etCustomData" ref="A3:E271" etc:filterBottomFollowUsedRange="0">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6"/>
  <sheetViews>
    <sheetView showGridLines="0" showZeros="0" view="pageBreakPreview" zoomScaleNormal="100" workbookViewId="0">
      <selection activeCell="C17" sqref="C17"/>
    </sheetView>
  </sheetViews>
  <sheetFormatPr defaultColWidth="9" defaultRowHeight="13.5" outlineLevelCol="3"/>
  <cols>
    <col min="1" max="1" width="52.1333333333333" style="257" customWidth="1"/>
    <col min="2" max="4" width="20.6333333333333" customWidth="1"/>
  </cols>
  <sheetData>
    <row r="1" s="256" customFormat="1" ht="45" customHeight="1" spans="1:4">
      <c r="A1" s="258" t="s">
        <v>3028</v>
      </c>
      <c r="B1" s="258"/>
      <c r="C1" s="258"/>
      <c r="D1" s="258"/>
    </row>
    <row r="2" ht="20.1" customHeight="1" spans="1:4">
      <c r="A2" s="259"/>
      <c r="B2" s="260"/>
      <c r="C2" s="261"/>
      <c r="D2" s="261" t="s">
        <v>2</v>
      </c>
    </row>
    <row r="3" ht="45" customHeight="1" spans="1:4">
      <c r="A3" s="166" t="s">
        <v>2453</v>
      </c>
      <c r="B3" s="173" t="s">
        <v>129</v>
      </c>
      <c r="C3" s="173" t="s">
        <v>6</v>
      </c>
      <c r="D3" s="173" t="s">
        <v>130</v>
      </c>
    </row>
    <row r="4" ht="36" customHeight="1" spans="1:4">
      <c r="A4" s="262" t="s">
        <v>2551</v>
      </c>
      <c r="B4" s="263"/>
      <c r="C4" s="263"/>
      <c r="D4" s="264"/>
    </row>
    <row r="5" ht="36" customHeight="1" spans="1:4">
      <c r="A5" s="262" t="s">
        <v>2582</v>
      </c>
      <c r="B5" s="263"/>
      <c r="C5" s="263"/>
      <c r="D5" s="264"/>
    </row>
    <row r="6" ht="36" customHeight="1" spans="1:4">
      <c r="A6" s="262" t="s">
        <v>2602</v>
      </c>
      <c r="B6" s="263"/>
      <c r="C6" s="263"/>
      <c r="D6" s="264"/>
    </row>
    <row r="7" ht="36" customHeight="1" spans="1:4">
      <c r="A7" s="265" t="s">
        <v>2614</v>
      </c>
      <c r="B7" s="263"/>
      <c r="C7" s="263"/>
      <c r="D7" s="264"/>
    </row>
    <row r="8" ht="36" customHeight="1" spans="1:4">
      <c r="A8" s="262" t="s">
        <v>2705</v>
      </c>
      <c r="B8" s="263"/>
      <c r="C8" s="263"/>
      <c r="D8" s="264"/>
    </row>
    <row r="9" ht="36" customHeight="1" spans="1:4">
      <c r="A9" s="262" t="s">
        <v>2738</v>
      </c>
      <c r="B9" s="263"/>
      <c r="C9" s="263"/>
      <c r="D9" s="264"/>
    </row>
    <row r="10" ht="36" customHeight="1" spans="1:4">
      <c r="A10" s="265" t="s">
        <v>2836</v>
      </c>
      <c r="B10" s="263"/>
      <c r="C10" s="263"/>
      <c r="D10" s="264"/>
    </row>
    <row r="11" ht="36" customHeight="1" spans="1:4">
      <c r="A11" s="262" t="s">
        <v>2843</v>
      </c>
      <c r="B11" s="263"/>
      <c r="C11" s="263"/>
      <c r="D11" s="264"/>
    </row>
    <row r="12" ht="36" customHeight="1" spans="1:4">
      <c r="A12" s="265" t="s">
        <v>2893</v>
      </c>
      <c r="B12" s="263"/>
      <c r="C12" s="263"/>
      <c r="D12" s="264"/>
    </row>
    <row r="13" ht="36" customHeight="1" spans="1:4">
      <c r="A13" s="265" t="s">
        <v>2926</v>
      </c>
      <c r="B13" s="263"/>
      <c r="C13" s="263"/>
      <c r="D13" s="264"/>
    </row>
    <row r="14" ht="36" customHeight="1" spans="1:4">
      <c r="A14" s="265" t="s">
        <v>2961</v>
      </c>
      <c r="B14" s="263"/>
      <c r="C14" s="263"/>
      <c r="D14" s="264"/>
    </row>
    <row r="15" ht="36" customHeight="1" spans="1:4">
      <c r="A15" s="266" t="s">
        <v>3029</v>
      </c>
      <c r="B15" s="267"/>
      <c r="C15" s="267"/>
      <c r="D15" s="268"/>
    </row>
    <row r="16" ht="21" customHeight="1" spans="1:1">
      <c r="A16" s="269" t="s">
        <v>3030</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54"/>
  <sheetViews>
    <sheetView showGridLines="0" showZeros="0" view="pageBreakPreview" zoomScaleNormal="100" topLeftCell="A28" workbookViewId="0">
      <selection activeCell="D47" sqref="D47"/>
    </sheetView>
  </sheetViews>
  <sheetFormatPr defaultColWidth="9" defaultRowHeight="14.25" outlineLevelCol="3"/>
  <cols>
    <col min="1" max="1" width="50.775" style="226" customWidth="1"/>
    <col min="2" max="4" width="20.6333333333333" style="226" customWidth="1"/>
    <col min="5" max="5" width="13.775" style="226"/>
    <col min="6" max="16384" width="9" style="226"/>
  </cols>
  <sheetData>
    <row r="1" ht="45" customHeight="1" spans="1:4">
      <c r="A1" s="169" t="s">
        <v>3031</v>
      </c>
      <c r="B1" s="169"/>
      <c r="C1" s="169"/>
      <c r="D1" s="169"/>
    </row>
    <row r="2" ht="20.1" customHeight="1" spans="1:4">
      <c r="A2" s="241"/>
      <c r="B2" s="242"/>
      <c r="C2" s="243"/>
      <c r="D2" s="244" t="s">
        <v>3032</v>
      </c>
    </row>
    <row r="3" ht="45" customHeight="1" spans="1:4">
      <c r="A3" s="197" t="s">
        <v>3033</v>
      </c>
      <c r="B3" s="89" t="s">
        <v>5</v>
      </c>
      <c r="C3" s="89" t="s">
        <v>6</v>
      </c>
      <c r="D3" s="89" t="s">
        <v>7</v>
      </c>
    </row>
    <row r="4" ht="36" customHeight="1" spans="1:4">
      <c r="A4" s="162" t="s">
        <v>3034</v>
      </c>
      <c r="B4" s="245">
        <v>77</v>
      </c>
      <c r="C4" s="245">
        <v>200</v>
      </c>
      <c r="D4" s="93">
        <f>(C4-B4)/B4</f>
        <v>1.597</v>
      </c>
    </row>
    <row r="5" ht="36" customHeight="1" spans="1:4">
      <c r="A5" s="235" t="s">
        <v>3035</v>
      </c>
      <c r="B5" s="246"/>
      <c r="C5" s="247"/>
      <c r="D5" s="122"/>
    </row>
    <row r="6" ht="36" customHeight="1" spans="1:4">
      <c r="A6" s="235" t="s">
        <v>3036</v>
      </c>
      <c r="B6" s="246"/>
      <c r="C6" s="246"/>
      <c r="D6" s="122"/>
    </row>
    <row r="7" ht="36" customHeight="1" spans="1:4">
      <c r="A7" s="235" t="s">
        <v>3037</v>
      </c>
      <c r="B7" s="248"/>
      <c r="C7" s="247"/>
      <c r="D7" s="122"/>
    </row>
    <row r="8" ht="36" customHeight="1" spans="1:4">
      <c r="A8" s="235" t="s">
        <v>3038</v>
      </c>
      <c r="B8" s="246"/>
      <c r="C8" s="247"/>
      <c r="D8" s="122"/>
    </row>
    <row r="9" ht="36" customHeight="1" spans="1:4">
      <c r="A9" s="235" t="s">
        <v>3039</v>
      </c>
      <c r="B9" s="248"/>
      <c r="C9" s="247"/>
      <c r="D9" s="122"/>
    </row>
    <row r="10" ht="36" customHeight="1" spans="1:4">
      <c r="A10" s="235" t="s">
        <v>3040</v>
      </c>
      <c r="B10" s="246"/>
      <c r="C10" s="247"/>
      <c r="D10" s="122"/>
    </row>
    <row r="11" ht="36" customHeight="1" spans="1:4">
      <c r="A11" s="235" t="s">
        <v>3041</v>
      </c>
      <c r="B11" s="246"/>
      <c r="C11" s="247"/>
      <c r="D11" s="122"/>
    </row>
    <row r="12" ht="36" customHeight="1" spans="1:4">
      <c r="A12" s="235" t="s">
        <v>3042</v>
      </c>
      <c r="B12" s="246"/>
      <c r="C12" s="247"/>
      <c r="D12" s="122"/>
    </row>
    <row r="13" ht="36" customHeight="1" spans="1:4">
      <c r="A13" s="235" t="s">
        <v>3043</v>
      </c>
      <c r="B13" s="249"/>
      <c r="C13" s="246"/>
      <c r="D13" s="122"/>
    </row>
    <row r="14" ht="36" customHeight="1" spans="1:4">
      <c r="A14" s="235" t="s">
        <v>3044</v>
      </c>
      <c r="B14" s="249"/>
      <c r="C14" s="247"/>
      <c r="D14" s="122"/>
    </row>
    <row r="15" ht="36" customHeight="1" spans="1:4">
      <c r="A15" s="235" t="s">
        <v>3045</v>
      </c>
      <c r="B15" s="249"/>
      <c r="C15" s="250"/>
      <c r="D15" s="122"/>
    </row>
    <row r="16" ht="36" customHeight="1" spans="1:4">
      <c r="A16" s="235" t="s">
        <v>3046</v>
      </c>
      <c r="B16" s="249"/>
      <c r="C16" s="250"/>
      <c r="D16" s="122"/>
    </row>
    <row r="17" ht="36" customHeight="1" spans="1:4">
      <c r="A17" s="235" t="s">
        <v>3047</v>
      </c>
      <c r="B17" s="246"/>
      <c r="C17" s="247"/>
      <c r="D17" s="122"/>
    </row>
    <row r="18" ht="36" customHeight="1" spans="1:4">
      <c r="A18" s="235" t="s">
        <v>3048</v>
      </c>
      <c r="B18" s="249"/>
      <c r="C18" s="250"/>
      <c r="D18" s="122"/>
    </row>
    <row r="19" ht="36" customHeight="1" spans="1:4">
      <c r="A19" s="235" t="s">
        <v>3049</v>
      </c>
      <c r="B19" s="249"/>
      <c r="C19" s="250"/>
      <c r="D19" s="122"/>
    </row>
    <row r="20" ht="36" customHeight="1" spans="1:4">
      <c r="A20" s="235" t="s">
        <v>3050</v>
      </c>
      <c r="B20" s="246"/>
      <c r="C20" s="250"/>
      <c r="D20" s="122" t="str">
        <f>IF(B20&gt;0,C20/B20-1,IF(B20&lt;0,-(C20/B20-1),""))</f>
        <v/>
      </c>
    </row>
    <row r="21" ht="36" customHeight="1" spans="1:4">
      <c r="A21" s="235" t="s">
        <v>3051</v>
      </c>
      <c r="B21" s="249"/>
      <c r="C21" s="247"/>
      <c r="D21" s="122"/>
    </row>
    <row r="22" ht="36" customHeight="1" spans="1:4">
      <c r="A22" s="235" t="s">
        <v>3052</v>
      </c>
      <c r="B22" s="249">
        <v>77</v>
      </c>
      <c r="C22" s="247">
        <v>200</v>
      </c>
      <c r="D22" s="93">
        <f>(C22-B22)/B22</f>
        <v>1.597</v>
      </c>
    </row>
    <row r="23" ht="36" customHeight="1" spans="1:4">
      <c r="A23" s="162" t="s">
        <v>3053</v>
      </c>
      <c r="B23" s="245"/>
      <c r="C23" s="245"/>
      <c r="D23" s="93"/>
    </row>
    <row r="24" ht="36" customHeight="1" spans="1:4">
      <c r="A24" s="181" t="s">
        <v>3054</v>
      </c>
      <c r="B24" s="249"/>
      <c r="C24" s="247"/>
      <c r="D24" s="122"/>
    </row>
    <row r="25" ht="36" customHeight="1" spans="1:4">
      <c r="A25" s="181" t="s">
        <v>3055</v>
      </c>
      <c r="B25" s="249"/>
      <c r="C25" s="247"/>
      <c r="D25" s="122"/>
    </row>
    <row r="26" ht="36" customHeight="1" spans="1:4">
      <c r="A26" s="181" t="s">
        <v>3056</v>
      </c>
      <c r="B26" s="249"/>
      <c r="C26" s="247"/>
      <c r="D26" s="122"/>
    </row>
    <row r="27" ht="36" customHeight="1" spans="1:4">
      <c r="A27" s="181" t="s">
        <v>3057</v>
      </c>
      <c r="B27" s="249"/>
      <c r="C27" s="247"/>
      <c r="D27" s="122"/>
    </row>
    <row r="28" ht="36" customHeight="1" spans="1:4">
      <c r="A28" s="162" t="s">
        <v>3058</v>
      </c>
      <c r="B28" s="245"/>
      <c r="C28" s="245"/>
      <c r="D28" s="93"/>
    </row>
    <row r="29" ht="36" customHeight="1" spans="1:4">
      <c r="A29" s="181" t="s">
        <v>3059</v>
      </c>
      <c r="B29" s="249"/>
      <c r="C29" s="247"/>
      <c r="D29" s="122"/>
    </row>
    <row r="30" ht="36" customHeight="1" spans="1:4">
      <c r="A30" s="181" t="s">
        <v>3060</v>
      </c>
      <c r="B30" s="246"/>
      <c r="C30" s="247"/>
      <c r="D30" s="122"/>
    </row>
    <row r="31" ht="36" customHeight="1" spans="1:4">
      <c r="A31" s="181" t="s">
        <v>3061</v>
      </c>
      <c r="B31" s="249"/>
      <c r="C31" s="247"/>
      <c r="D31" s="122"/>
    </row>
    <row r="32" ht="36" customHeight="1" spans="1:4">
      <c r="A32" s="162" t="s">
        <v>3062</v>
      </c>
      <c r="B32" s="245"/>
      <c r="C32" s="245"/>
      <c r="D32" s="93"/>
    </row>
    <row r="33" ht="36" customHeight="1" spans="1:4">
      <c r="A33" s="181" t="s">
        <v>3063</v>
      </c>
      <c r="B33" s="246"/>
      <c r="C33" s="251"/>
      <c r="D33" s="122"/>
    </row>
    <row r="34" ht="36" customHeight="1" spans="1:4">
      <c r="A34" s="181" t="s">
        <v>3064</v>
      </c>
      <c r="B34" s="249"/>
      <c r="C34" s="251"/>
      <c r="D34" s="122"/>
    </row>
    <row r="35" ht="36" customHeight="1" spans="1:4">
      <c r="A35" s="181" t="s">
        <v>3065</v>
      </c>
      <c r="B35" s="249"/>
      <c r="C35" s="250"/>
      <c r="D35" s="122"/>
    </row>
    <row r="36" ht="36" customHeight="1" spans="1:4">
      <c r="A36" s="162" t="s">
        <v>3066</v>
      </c>
      <c r="B36" s="252"/>
      <c r="C36" s="253"/>
      <c r="D36" s="93"/>
    </row>
    <row r="37" ht="36" customHeight="1" spans="1:4">
      <c r="A37" s="254" t="s">
        <v>3067</v>
      </c>
      <c r="B37" s="245">
        <v>77</v>
      </c>
      <c r="C37" s="245">
        <v>200</v>
      </c>
      <c r="D37" s="93">
        <f>(C37-B37)/B37</f>
        <v>1.597</v>
      </c>
    </row>
    <row r="38" ht="36" customHeight="1" spans="1:4">
      <c r="A38" s="255" t="s">
        <v>60</v>
      </c>
      <c r="B38" s="246">
        <v>273</v>
      </c>
      <c r="C38" s="251">
        <v>120</v>
      </c>
      <c r="D38" s="93">
        <f>(C38-B38)/B38</f>
        <v>-0.56</v>
      </c>
    </row>
    <row r="39" ht="36" customHeight="1" spans="1:4">
      <c r="A39" s="220" t="s">
        <v>3068</v>
      </c>
      <c r="B39" s="245">
        <v>178</v>
      </c>
      <c r="C39" s="253">
        <v>239</v>
      </c>
      <c r="D39" s="93">
        <f>(C39-B39)/B39</f>
        <v>0.343</v>
      </c>
    </row>
    <row r="40" ht="36" customHeight="1" spans="1:4">
      <c r="A40" s="255" t="s">
        <v>3069</v>
      </c>
      <c r="B40" s="246"/>
      <c r="C40" s="251"/>
      <c r="D40" s="93"/>
    </row>
    <row r="41" ht="36" customHeight="1" spans="1:4">
      <c r="A41" s="254" t="s">
        <v>67</v>
      </c>
      <c r="B41" s="245">
        <f>B37+B38+B39</f>
        <v>528</v>
      </c>
      <c r="C41" s="245">
        <f>C37+C38+C39</f>
        <v>559</v>
      </c>
      <c r="D41" s="93">
        <f>(C41-B41)/B41</f>
        <v>0.059</v>
      </c>
    </row>
    <row r="42" spans="2:2">
      <c r="B42" s="240"/>
    </row>
    <row r="43" spans="2:3">
      <c r="B43" s="240"/>
      <c r="C43" s="240"/>
    </row>
    <row r="44" spans="2:2">
      <c r="B44" s="240"/>
    </row>
    <row r="45" spans="2:3">
      <c r="B45" s="240"/>
      <c r="C45" s="240"/>
    </row>
    <row r="46" spans="2:2">
      <c r="B46" s="240"/>
    </row>
    <row r="47" spans="2:2">
      <c r="B47" s="240"/>
    </row>
    <row r="48" spans="2:3">
      <c r="B48" s="240"/>
      <c r="C48" s="240"/>
    </row>
    <row r="49" spans="2:2">
      <c r="B49" s="240"/>
    </row>
    <row r="50" spans="2:2">
      <c r="B50" s="240"/>
    </row>
    <row r="51" spans="2:2">
      <c r="B51" s="240"/>
    </row>
    <row r="52" spans="2:2">
      <c r="B52" s="240"/>
    </row>
    <row r="53" spans="2:3">
      <c r="B53" s="240"/>
      <c r="C53" s="240"/>
    </row>
    <row r="54" spans="2:2">
      <c r="B54" s="240"/>
    </row>
  </sheetData>
  <autoFilter xmlns:etc="http://www.wps.cn/officeDocument/2017/etCustomData" ref="A3:D41" etc:filterBottomFollowUsedRange="0">
    <extLst/>
  </autoFilter>
  <mergeCells count="1">
    <mergeCell ref="A1:D1"/>
  </mergeCells>
  <conditionalFormatting sqref="E3:E39">
    <cfRule type="cellIs" dxfId="4" priority="2" stopIfTrue="1" operator="lessThanOrEqual">
      <formula>-1</formula>
    </cfRule>
  </conditionalFormatting>
  <conditionalFormatting sqref="E4:E7">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1"/>
  <sheetViews>
    <sheetView showGridLines="0" showZeros="0" view="pageBreakPreview" zoomScaleNormal="100" topLeftCell="A13" workbookViewId="0">
      <selection activeCell="G25" sqref="G25"/>
    </sheetView>
  </sheetViews>
  <sheetFormatPr defaultColWidth="9" defaultRowHeight="14.25" outlineLevelCol="3"/>
  <cols>
    <col min="1" max="1" width="50.775" style="190" customWidth="1"/>
    <col min="2" max="2" width="20.6333333333333" style="190" customWidth="1"/>
    <col min="3" max="3" width="20.6333333333333" style="226" customWidth="1"/>
    <col min="4" max="4" width="20.6333333333333" style="190" customWidth="1"/>
    <col min="5" max="16384" width="9" style="190"/>
  </cols>
  <sheetData>
    <row r="1" ht="45" customHeight="1" spans="1:4">
      <c r="A1" s="227" t="s">
        <v>3070</v>
      </c>
      <c r="B1" s="227"/>
      <c r="C1" s="227"/>
      <c r="D1" s="227"/>
    </row>
    <row r="2" ht="20.1" customHeight="1" spans="1:4">
      <c r="A2" s="228"/>
      <c r="B2" s="228"/>
      <c r="C2" s="228"/>
      <c r="D2" s="229" t="s">
        <v>2</v>
      </c>
    </row>
    <row r="3" ht="45" customHeight="1" spans="1:4">
      <c r="A3" s="230" t="s">
        <v>4</v>
      </c>
      <c r="B3" s="173" t="s">
        <v>5</v>
      </c>
      <c r="C3" s="173" t="s">
        <v>6</v>
      </c>
      <c r="D3" s="173" t="s">
        <v>7</v>
      </c>
    </row>
    <row r="4" ht="35.1" customHeight="1" spans="1:4">
      <c r="A4" s="162" t="s">
        <v>3071</v>
      </c>
      <c r="B4" s="231">
        <v>212</v>
      </c>
      <c r="C4" s="231">
        <v>359</v>
      </c>
      <c r="D4" s="93">
        <f>(C4-B4)/B4</f>
        <v>0.693</v>
      </c>
    </row>
    <row r="5" ht="35.1" customHeight="1" spans="1:4">
      <c r="A5" s="175" t="s">
        <v>3072</v>
      </c>
      <c r="B5" s="232"/>
      <c r="C5" s="232"/>
      <c r="D5" s="207"/>
    </row>
    <row r="6" ht="35.1" customHeight="1" spans="1:4">
      <c r="A6" s="175" t="s">
        <v>3073</v>
      </c>
      <c r="B6" s="232"/>
      <c r="C6" s="232"/>
      <c r="D6" s="207"/>
    </row>
    <row r="7" ht="35.1" customHeight="1" spans="1:4">
      <c r="A7" s="175" t="s">
        <v>3074</v>
      </c>
      <c r="B7" s="232">
        <v>212</v>
      </c>
      <c r="C7" s="232">
        <v>359</v>
      </c>
      <c r="D7" s="93">
        <f>(C7-B7)/B7</f>
        <v>0.693</v>
      </c>
    </row>
    <row r="8" ht="35.1" customHeight="1" spans="1:4">
      <c r="A8" s="175" t="s">
        <v>3075</v>
      </c>
      <c r="B8" s="232"/>
      <c r="C8" s="232"/>
      <c r="D8" s="207"/>
    </row>
    <row r="9" ht="35.1" customHeight="1" spans="1:4">
      <c r="A9" s="175" t="s">
        <v>3076</v>
      </c>
      <c r="B9" s="233"/>
      <c r="C9" s="233"/>
      <c r="D9" s="202" t="str">
        <f>IF(B9&gt;0,C9/B9-1,IF(B9&lt;0,-(C9/B9-1),""))</f>
        <v/>
      </c>
    </row>
    <row r="10" ht="35.1" customHeight="1" spans="1:4">
      <c r="A10" s="175" t="s">
        <v>3077</v>
      </c>
      <c r="B10" s="232"/>
      <c r="C10" s="232"/>
      <c r="D10" s="207"/>
    </row>
    <row r="11" ht="35.1" customHeight="1" spans="1:4">
      <c r="A11" s="162" t="s">
        <v>3078</v>
      </c>
      <c r="B11" s="234"/>
      <c r="C11" s="234"/>
      <c r="D11" s="217"/>
    </row>
    <row r="12" ht="35.1" customHeight="1" spans="1:4">
      <c r="A12" s="175" t="s">
        <v>3079</v>
      </c>
      <c r="B12" s="232"/>
      <c r="C12" s="232"/>
      <c r="D12" s="207"/>
    </row>
    <row r="13" ht="35.1" customHeight="1" spans="1:4">
      <c r="A13" s="175" t="s">
        <v>3080</v>
      </c>
      <c r="B13" s="232"/>
      <c r="C13" s="232"/>
      <c r="D13" s="207"/>
    </row>
    <row r="14" ht="35.1" customHeight="1" spans="1:4">
      <c r="A14" s="175" t="s">
        <v>3081</v>
      </c>
      <c r="B14" s="233"/>
      <c r="C14" s="233"/>
      <c r="D14" s="202" t="str">
        <f>IF(B14&gt;0,C14/B14-1,IF(B14&lt;0,-(C14/B14-1),""))</f>
        <v/>
      </c>
    </row>
    <row r="15" ht="35.1" customHeight="1" spans="1:4">
      <c r="A15" s="175" t="s">
        <v>3082</v>
      </c>
      <c r="B15" s="233"/>
      <c r="C15" s="233"/>
      <c r="D15" s="202" t="str">
        <f>IF(B15&gt;0,C15/B15-1,IF(B15&lt;0,-(C15/B15-1),""))</f>
        <v/>
      </c>
    </row>
    <row r="16" ht="35.1" customHeight="1" spans="1:4">
      <c r="A16" s="175" t="s">
        <v>3083</v>
      </c>
      <c r="B16" s="232"/>
      <c r="C16" s="232"/>
      <c r="D16" s="207"/>
    </row>
    <row r="17" s="225" customFormat="1" ht="35.1" customHeight="1" spans="1:4">
      <c r="A17" s="162" t="s">
        <v>3084</v>
      </c>
      <c r="B17" s="234"/>
      <c r="C17" s="234"/>
      <c r="D17" s="217"/>
    </row>
    <row r="18" ht="35.1" customHeight="1" spans="1:4">
      <c r="A18" s="175" t="s">
        <v>3085</v>
      </c>
      <c r="B18" s="232"/>
      <c r="C18" s="232"/>
      <c r="D18" s="217"/>
    </row>
    <row r="19" ht="35.1" customHeight="1" spans="1:4">
      <c r="A19" s="162" t="s">
        <v>3086</v>
      </c>
      <c r="B19" s="234"/>
      <c r="C19" s="234"/>
      <c r="D19" s="217"/>
    </row>
    <row r="20" ht="35.1" customHeight="1" spans="1:4">
      <c r="A20" s="235" t="s">
        <v>3087</v>
      </c>
      <c r="B20" s="232"/>
      <c r="C20" s="232"/>
      <c r="D20" s="207"/>
    </row>
    <row r="21" ht="35.1" customHeight="1" spans="1:4">
      <c r="A21" s="162" t="s">
        <v>3088</v>
      </c>
      <c r="B21" s="234"/>
      <c r="C21" s="234"/>
      <c r="D21" s="217"/>
    </row>
    <row r="22" ht="35.1" customHeight="1" spans="1:4">
      <c r="A22" s="175" t="s">
        <v>3089</v>
      </c>
      <c r="B22" s="232"/>
      <c r="C22" s="232"/>
      <c r="D22" s="207"/>
    </row>
    <row r="23" ht="35.1" customHeight="1" spans="1:4">
      <c r="A23" s="218" t="s">
        <v>3090</v>
      </c>
      <c r="B23" s="234">
        <v>212</v>
      </c>
      <c r="C23" s="234">
        <v>359</v>
      </c>
      <c r="D23" s="93">
        <f>(C23-B23)/B23</f>
        <v>0.693</v>
      </c>
    </row>
    <row r="24" ht="35.1" customHeight="1" spans="1:4">
      <c r="A24" s="236" t="s">
        <v>120</v>
      </c>
      <c r="B24" s="234">
        <v>77</v>
      </c>
      <c r="C24" s="234">
        <v>200</v>
      </c>
      <c r="D24" s="93">
        <f>(C24-B24)/B24</f>
        <v>1.597</v>
      </c>
    </row>
    <row r="25" ht="35.1" customHeight="1" spans="1:4">
      <c r="A25" s="237" t="s">
        <v>3091</v>
      </c>
      <c r="B25" s="233"/>
      <c r="C25" s="233"/>
      <c r="D25" s="93"/>
    </row>
    <row r="26" ht="35.1" customHeight="1" spans="1:4">
      <c r="A26" s="238" t="s">
        <v>3092</v>
      </c>
      <c r="B26" s="232">
        <v>77</v>
      </c>
      <c r="C26" s="232">
        <v>200</v>
      </c>
      <c r="D26" s="93">
        <f>(C26-B26)/B26</f>
        <v>1.597</v>
      </c>
    </row>
    <row r="27" ht="35.1" customHeight="1" spans="1:4">
      <c r="A27" s="239" t="s">
        <v>3093</v>
      </c>
      <c r="B27" s="234">
        <v>239</v>
      </c>
      <c r="C27" s="234"/>
      <c r="D27" s="93">
        <f>(C27-B27)/B27</f>
        <v>-1</v>
      </c>
    </row>
    <row r="28" ht="35.1" customHeight="1" spans="1:4">
      <c r="A28" s="182" t="s">
        <v>127</v>
      </c>
      <c r="B28" s="234">
        <f>B23+B26+B27</f>
        <v>528</v>
      </c>
      <c r="C28" s="234">
        <f>C23+C26+C27</f>
        <v>559</v>
      </c>
      <c r="D28" s="93">
        <f>(C28-B28)/B28</f>
        <v>0.059</v>
      </c>
    </row>
    <row r="29" spans="2:2">
      <c r="B29" s="223"/>
    </row>
    <row r="30" spans="2:3">
      <c r="B30" s="223"/>
      <c r="C30" s="240"/>
    </row>
    <row r="31" spans="2:2">
      <c r="B31" s="223"/>
    </row>
    <row r="32" spans="2:3">
      <c r="B32" s="223"/>
      <c r="C32" s="240"/>
    </row>
    <row r="33" spans="2:2">
      <c r="B33" s="223"/>
    </row>
    <row r="34" spans="2:2">
      <c r="B34" s="223"/>
    </row>
    <row r="35" spans="2:3">
      <c r="B35" s="223"/>
      <c r="C35" s="240"/>
    </row>
    <row r="36" spans="2:2">
      <c r="B36" s="223"/>
    </row>
    <row r="37" spans="2:2">
      <c r="B37" s="223"/>
    </row>
    <row r="38" spans="2:2">
      <c r="B38" s="223"/>
    </row>
    <row r="39" spans="2:2">
      <c r="B39" s="223"/>
    </row>
    <row r="40" spans="2:3">
      <c r="B40" s="223"/>
      <c r="C40" s="240"/>
    </row>
    <row r="41" spans="2:2">
      <c r="B41" s="223"/>
    </row>
  </sheetData>
  <autoFilter xmlns:etc="http://www.wps.cn/officeDocument/2017/etCustomData" ref="A3:D28" etc:filterBottomFollowUsedRange="0">
    <extLst/>
  </autoFilter>
  <mergeCells count="1">
    <mergeCell ref="A1:D1"/>
  </mergeCells>
  <conditionalFormatting sqref="D8:D22 D5:D6">
    <cfRule type="cellIs" dxfId="4"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8"/>
  <sheetViews>
    <sheetView showGridLines="0" showZeros="0" view="pageBreakPreview" zoomScaleNormal="100" topLeftCell="A25" workbookViewId="0">
      <selection activeCell="A1" sqref="A1:D1"/>
    </sheetView>
  </sheetViews>
  <sheetFormatPr defaultColWidth="9" defaultRowHeight="20.25" outlineLevelCol="3"/>
  <cols>
    <col min="1" max="1" width="52.6666666666667" style="190" customWidth="1"/>
    <col min="2" max="2" width="20.6333333333333" style="190" customWidth="1"/>
    <col min="3" max="3" width="20.6333333333333" style="191" customWidth="1"/>
    <col min="4" max="4" width="20.6333333333333" style="190" customWidth="1"/>
    <col min="5" max="16384" width="9" style="190"/>
  </cols>
  <sheetData>
    <row r="1" ht="45" customHeight="1" spans="1:4">
      <c r="A1" s="192" t="s">
        <v>3094</v>
      </c>
      <c r="B1" s="192"/>
      <c r="C1" s="193"/>
      <c r="D1" s="192"/>
    </row>
    <row r="2" ht="20.1" customHeight="1" spans="1:4">
      <c r="A2" s="194"/>
      <c r="B2" s="194"/>
      <c r="C2" s="195"/>
      <c r="D2" s="196" t="s">
        <v>2</v>
      </c>
    </row>
    <row r="3" ht="45" customHeight="1" spans="1:4">
      <c r="A3" s="197" t="s">
        <v>3033</v>
      </c>
      <c r="B3" s="173" t="s">
        <v>5</v>
      </c>
      <c r="C3" s="173" t="s">
        <v>6</v>
      </c>
      <c r="D3" s="173" t="s">
        <v>7</v>
      </c>
    </row>
    <row r="4" ht="36" customHeight="1" spans="1:4">
      <c r="A4" s="162" t="s">
        <v>3095</v>
      </c>
      <c r="B4" s="98">
        <v>77</v>
      </c>
      <c r="C4" s="198">
        <v>200</v>
      </c>
      <c r="D4" s="93">
        <f>(C4-B4)/B4</f>
        <v>1.597</v>
      </c>
    </row>
    <row r="5" ht="36" customHeight="1" spans="1:4">
      <c r="A5" s="181" t="s">
        <v>3035</v>
      </c>
      <c r="B5" s="98"/>
      <c r="C5" s="199"/>
      <c r="D5" s="200"/>
    </row>
    <row r="6" ht="36" customHeight="1" spans="1:4">
      <c r="A6" s="181" t="s">
        <v>3036</v>
      </c>
      <c r="B6" s="176"/>
      <c r="C6" s="201"/>
      <c r="D6" s="202" t="str">
        <f>IF(B6&gt;0,C6/B6-1,IF(B6&lt;0,-(C6/B6-1),""))</f>
        <v/>
      </c>
    </row>
    <row r="7" ht="36" customHeight="1" spans="1:4">
      <c r="A7" s="181" t="s">
        <v>3037</v>
      </c>
      <c r="B7" s="203"/>
      <c r="C7" s="199"/>
      <c r="D7" s="204"/>
    </row>
    <row r="8" ht="36" customHeight="1" spans="1:4">
      <c r="A8" s="181" t="s">
        <v>3038</v>
      </c>
      <c r="B8" s="205"/>
      <c r="C8" s="201">
        <v>0</v>
      </c>
      <c r="D8" s="202" t="str">
        <f>IF(B8&gt;0,C8/B8-1,IF(B8&lt;0,-(C8/B8-1),""))</f>
        <v/>
      </c>
    </row>
    <row r="9" ht="36" customHeight="1" spans="1:4">
      <c r="A9" s="181" t="s">
        <v>3039</v>
      </c>
      <c r="B9" s="203"/>
      <c r="C9" s="199"/>
      <c r="D9" s="204"/>
    </row>
    <row r="10" ht="36" customHeight="1" spans="1:4">
      <c r="A10" s="181" t="s">
        <v>3042</v>
      </c>
      <c r="B10" s="206"/>
      <c r="C10" s="199"/>
      <c r="D10" s="207"/>
    </row>
    <row r="11" ht="36" customHeight="1" spans="1:4">
      <c r="A11" s="181" t="s">
        <v>3043</v>
      </c>
      <c r="B11" s="206"/>
      <c r="C11" s="208"/>
      <c r="D11" s="204"/>
    </row>
    <row r="12" ht="36" customHeight="1" spans="1:4">
      <c r="A12" s="181" t="s">
        <v>3044</v>
      </c>
      <c r="B12" s="203"/>
      <c r="C12" s="209"/>
      <c r="D12" s="204"/>
    </row>
    <row r="13" ht="36" customHeight="1" spans="1:4">
      <c r="A13" s="181" t="s">
        <v>3045</v>
      </c>
      <c r="B13" s="203"/>
      <c r="C13" s="199"/>
      <c r="D13" s="204"/>
    </row>
    <row r="14" ht="36" customHeight="1" spans="1:4">
      <c r="A14" s="181" t="s">
        <v>3041</v>
      </c>
      <c r="B14" s="203"/>
      <c r="C14" s="199"/>
      <c r="D14" s="204"/>
    </row>
    <row r="15" ht="36" customHeight="1" spans="1:4">
      <c r="A15" s="181" t="s">
        <v>3096</v>
      </c>
      <c r="B15" s="203"/>
      <c r="C15" s="208"/>
      <c r="D15" s="204"/>
    </row>
    <row r="16" ht="36" customHeight="1" spans="1:4">
      <c r="A16" s="181" t="s">
        <v>3047</v>
      </c>
      <c r="B16" s="203"/>
      <c r="C16" s="199"/>
      <c r="D16" s="204"/>
    </row>
    <row r="17" ht="36" customHeight="1" spans="1:4">
      <c r="A17" s="181" t="s">
        <v>3048</v>
      </c>
      <c r="B17" s="203"/>
      <c r="C17" s="199"/>
      <c r="D17" s="204"/>
    </row>
    <row r="18" ht="36" customHeight="1" spans="1:4">
      <c r="A18" s="181" t="s">
        <v>3049</v>
      </c>
      <c r="B18" s="203"/>
      <c r="C18" s="199"/>
      <c r="D18" s="204"/>
    </row>
    <row r="19" ht="36" customHeight="1" spans="1:4">
      <c r="A19" s="181" t="s">
        <v>3051</v>
      </c>
      <c r="B19" s="205"/>
      <c r="C19" s="201"/>
      <c r="D19" s="202" t="str">
        <f>IF(B19&gt;0,C19/B19-1,IF(B19&lt;0,-(C19/B19-1),""))</f>
        <v/>
      </c>
    </row>
    <row r="20" ht="36" customHeight="1" spans="1:4">
      <c r="A20" s="181" t="s">
        <v>3052</v>
      </c>
      <c r="B20" s="203">
        <v>77</v>
      </c>
      <c r="C20" s="199">
        <v>200</v>
      </c>
      <c r="D20" s="93">
        <f>(C20-B20)/B20</f>
        <v>1.597</v>
      </c>
    </row>
    <row r="21" ht="36" customHeight="1" spans="1:4">
      <c r="A21" s="162" t="s">
        <v>3097</v>
      </c>
      <c r="B21" s="210"/>
      <c r="C21" s="210"/>
      <c r="D21" s="200"/>
    </row>
    <row r="22" ht="36" customHeight="1" spans="1:4">
      <c r="A22" s="181" t="s">
        <v>3054</v>
      </c>
      <c r="B22" s="211"/>
      <c r="C22" s="211"/>
      <c r="D22" s="204"/>
    </row>
    <row r="23" ht="36" customHeight="1" spans="1:4">
      <c r="A23" s="181" t="s">
        <v>3055</v>
      </c>
      <c r="B23" s="211">
        <v>0</v>
      </c>
      <c r="C23" s="212"/>
      <c r="D23" s="204" t="str">
        <f>IF(B23&gt;0,C23/B23-1,IF(B23&lt;0,-(C23/B23-1),""))</f>
        <v/>
      </c>
    </row>
    <row r="24" ht="36" customHeight="1" spans="1:4">
      <c r="A24" s="162" t="s">
        <v>3098</v>
      </c>
      <c r="B24" s="174"/>
      <c r="C24" s="213">
        <f>SUM(C25:C27)</f>
        <v>0</v>
      </c>
      <c r="D24" s="202" t="str">
        <f>IF(B24&gt;0,C24/B24-1,IF(B24&lt;0,-(C24/B24-1),""))</f>
        <v/>
      </c>
    </row>
    <row r="25" ht="36" customHeight="1" spans="1:4">
      <c r="A25" s="181" t="s">
        <v>3099</v>
      </c>
      <c r="B25" s="176"/>
      <c r="C25" s="214"/>
      <c r="D25" s="202" t="str">
        <f>IF(B25&gt;0,C25/B25-1,IF(B25&lt;0,-(C25/B25-1),""))</f>
        <v/>
      </c>
    </row>
    <row r="26" ht="36" customHeight="1" spans="1:4">
      <c r="A26" s="181" t="s">
        <v>3100</v>
      </c>
      <c r="B26" s="176"/>
      <c r="C26" s="214"/>
      <c r="D26" s="202" t="str">
        <f>IF(B26&gt;0,C26/B26-1,IF(B26&lt;0,-(C26/B26-1),""))</f>
        <v/>
      </c>
    </row>
    <row r="27" ht="36" customHeight="1" spans="1:4">
      <c r="A27" s="181" t="s">
        <v>3101</v>
      </c>
      <c r="B27" s="99"/>
      <c r="C27" s="212">
        <f>SUM(C28:C29)</f>
        <v>0</v>
      </c>
      <c r="D27" s="202" t="str">
        <f>IF(B27&gt;0,C27/B27-1,IF(B27&lt;0,-(C27/B27-1),""))</f>
        <v/>
      </c>
    </row>
    <row r="28" ht="36" customHeight="1" spans="1:4">
      <c r="A28" s="162" t="s">
        <v>3102</v>
      </c>
      <c r="B28" s="174"/>
      <c r="C28" s="174"/>
      <c r="D28" s="200"/>
    </row>
    <row r="29" ht="36" customHeight="1" spans="1:4">
      <c r="A29" s="181" t="s">
        <v>3064</v>
      </c>
      <c r="B29" s="99"/>
      <c r="C29" s="215"/>
      <c r="D29" s="207"/>
    </row>
    <row r="30" ht="36" customHeight="1" spans="1:4">
      <c r="A30" s="162" t="s">
        <v>3103</v>
      </c>
      <c r="B30" s="187"/>
      <c r="C30" s="216"/>
      <c r="D30" s="217"/>
    </row>
    <row r="31" ht="36" customHeight="1" spans="1:4">
      <c r="A31" s="218" t="s">
        <v>3104</v>
      </c>
      <c r="B31" s="98">
        <v>77</v>
      </c>
      <c r="C31" s="98">
        <v>200</v>
      </c>
      <c r="D31" s="93">
        <f>(C31-B31)/B31</f>
        <v>1.597</v>
      </c>
    </row>
    <row r="32" ht="36" customHeight="1" spans="1:4">
      <c r="A32" s="219" t="s">
        <v>60</v>
      </c>
      <c r="B32" s="174">
        <v>273</v>
      </c>
      <c r="C32" s="174">
        <v>120</v>
      </c>
      <c r="D32" s="93">
        <f>(C32-B32)/B32</f>
        <v>-0.56</v>
      </c>
    </row>
    <row r="33" ht="36" customHeight="1" spans="1:4">
      <c r="A33" s="220" t="s">
        <v>3068</v>
      </c>
      <c r="B33" s="221">
        <v>178</v>
      </c>
      <c r="C33" s="174">
        <v>239</v>
      </c>
      <c r="D33" s="93">
        <f>(C33-B33)/B33</f>
        <v>0.343</v>
      </c>
    </row>
    <row r="34" ht="36" customHeight="1" spans="1:4">
      <c r="A34" s="219" t="s">
        <v>3069</v>
      </c>
      <c r="B34" s="98"/>
      <c r="C34" s="222"/>
      <c r="D34" s="93"/>
    </row>
    <row r="35" ht="36" customHeight="1" spans="1:4">
      <c r="A35" s="182" t="s">
        <v>67</v>
      </c>
      <c r="B35" s="98">
        <f>B31+B32+B33</f>
        <v>528</v>
      </c>
      <c r="C35" s="98">
        <f>C31+C32+C33</f>
        <v>559</v>
      </c>
      <c r="D35" s="93">
        <f>(C35-B35)/B35</f>
        <v>0.059</v>
      </c>
    </row>
    <row r="36" spans="2:2">
      <c r="B36" s="223"/>
    </row>
    <row r="37" spans="2:2">
      <c r="B37" s="224"/>
    </row>
    <row r="38" spans="2:2">
      <c r="B38" s="223"/>
    </row>
    <row r="39" spans="2:2">
      <c r="B39" s="224"/>
    </row>
    <row r="40" spans="2:2">
      <c r="B40" s="223"/>
    </row>
    <row r="41" spans="2:2">
      <c r="B41" s="223"/>
    </row>
    <row r="42" spans="2:2">
      <c r="B42" s="224"/>
    </row>
    <row r="43" spans="2:2">
      <c r="B43" s="223"/>
    </row>
    <row r="44" spans="2:2">
      <c r="B44" s="223"/>
    </row>
    <row r="45" spans="2:2">
      <c r="B45" s="223"/>
    </row>
    <row r="46" spans="2:2">
      <c r="B46" s="223"/>
    </row>
    <row r="47" spans="2:2">
      <c r="B47" s="224"/>
    </row>
    <row r="48" spans="2:2">
      <c r="B48" s="223"/>
    </row>
  </sheetData>
  <autoFilter xmlns:etc="http://www.wps.cn/officeDocument/2017/etCustomData" ref="A3:D35" etc:filterBottomFollowUsedRange="0">
    <extLst/>
  </autoFilter>
  <mergeCells count="1">
    <mergeCell ref="A1:D1"/>
  </mergeCells>
  <conditionalFormatting sqref="D5 D7 D28 D21: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5"/>
  <sheetViews>
    <sheetView showGridLines="0" showZeros="0" view="pageBreakPreview" zoomScaleNormal="100" topLeftCell="A4" workbookViewId="0">
      <selection activeCell="F21" sqref="F21"/>
    </sheetView>
  </sheetViews>
  <sheetFormatPr defaultColWidth="9" defaultRowHeight="13.5" outlineLevelCol="3"/>
  <cols>
    <col min="1" max="1" width="50.775" customWidth="1"/>
    <col min="2" max="4" width="20.6333333333333" customWidth="1"/>
  </cols>
  <sheetData>
    <row r="1" ht="45" customHeight="1" spans="1:4">
      <c r="A1" s="169" t="s">
        <v>3105</v>
      </c>
      <c r="B1" s="169"/>
      <c r="C1" s="169"/>
      <c r="D1" s="169"/>
    </row>
    <row r="2" ht="20.1" customHeight="1" spans="1:4">
      <c r="A2" s="170"/>
      <c r="B2" s="170"/>
      <c r="C2" s="170"/>
      <c r="D2" s="171" t="s">
        <v>2</v>
      </c>
    </row>
    <row r="3" ht="45" customHeight="1" spans="1:4">
      <c r="A3" s="172" t="s">
        <v>3106</v>
      </c>
      <c r="B3" s="173" t="s">
        <v>5</v>
      </c>
      <c r="C3" s="173" t="s">
        <v>6</v>
      </c>
      <c r="D3" s="173" t="s">
        <v>7</v>
      </c>
    </row>
    <row r="4" ht="36" customHeight="1" spans="1:4">
      <c r="A4" s="162" t="s">
        <v>3071</v>
      </c>
      <c r="B4" s="174">
        <v>212</v>
      </c>
      <c r="C4" s="174">
        <v>359</v>
      </c>
      <c r="D4" s="93">
        <f>(C4-B4)/B4</f>
        <v>0.693</v>
      </c>
    </row>
    <row r="5" ht="36" customHeight="1" spans="1:4">
      <c r="A5" s="175" t="s">
        <v>3107</v>
      </c>
      <c r="B5" s="176"/>
      <c r="C5" s="176"/>
      <c r="D5" s="177"/>
    </row>
    <row r="6" ht="36" customHeight="1" spans="1:4">
      <c r="A6" s="175" t="s">
        <v>3074</v>
      </c>
      <c r="B6" s="176">
        <v>212</v>
      </c>
      <c r="C6" s="176">
        <v>359</v>
      </c>
      <c r="D6" s="93">
        <f>(C6-B6)/B6</f>
        <v>0.693</v>
      </c>
    </row>
    <row r="7" ht="36" customHeight="1" spans="1:4">
      <c r="A7" s="175" t="s">
        <v>3077</v>
      </c>
      <c r="B7" s="176"/>
      <c r="C7" s="176"/>
      <c r="D7" s="178" t="str">
        <f>IF(B7&gt;0,C7/B7-1,IF(B7&lt;0,-(C7/B7-1),""))</f>
        <v/>
      </c>
    </row>
    <row r="8" ht="36" customHeight="1" spans="1:4">
      <c r="A8" s="162" t="s">
        <v>3078</v>
      </c>
      <c r="B8" s="174"/>
      <c r="C8" s="174"/>
      <c r="D8" s="179"/>
    </row>
    <row r="9" ht="36" customHeight="1" spans="1:4">
      <c r="A9" s="175" t="s">
        <v>3079</v>
      </c>
      <c r="B9" s="176"/>
      <c r="C9" s="176"/>
      <c r="D9" s="177"/>
    </row>
    <row r="10" ht="36" customHeight="1" spans="1:4">
      <c r="A10" s="175" t="s">
        <v>3083</v>
      </c>
      <c r="B10" s="176"/>
      <c r="C10" s="176"/>
      <c r="D10" s="177"/>
    </row>
    <row r="11" ht="36" customHeight="1" spans="1:4">
      <c r="A11" s="162" t="s">
        <v>3084</v>
      </c>
      <c r="B11" s="174">
        <f>B12</f>
        <v>0</v>
      </c>
      <c r="C11" s="174">
        <f>C12</f>
        <v>0</v>
      </c>
      <c r="D11" s="180" t="str">
        <f>IF(B11&gt;0,C11/B11-1,IF(B11&lt;0,-(C11/B11-1),""))</f>
        <v/>
      </c>
    </row>
    <row r="12" ht="36" customHeight="1" spans="1:4">
      <c r="A12" s="175" t="s">
        <v>3085</v>
      </c>
      <c r="B12" s="176"/>
      <c r="C12" s="176"/>
      <c r="D12" s="178" t="str">
        <f>IF(B12&gt;0,C12/B12-1,IF(B12&lt;0,-(C12/B12-1),""))</f>
        <v/>
      </c>
    </row>
    <row r="13" ht="36" customHeight="1" spans="1:4">
      <c r="A13" s="162" t="s">
        <v>3086</v>
      </c>
      <c r="B13" s="174"/>
      <c r="C13" s="174"/>
      <c r="D13" s="180" t="str">
        <f>IF(B13&gt;0,C13/B13-1,IF(B13&lt;0,-(C13/B13-1),""))</f>
        <v/>
      </c>
    </row>
    <row r="14" ht="36" customHeight="1" spans="1:4">
      <c r="A14" s="181" t="s">
        <v>3108</v>
      </c>
      <c r="B14" s="176"/>
      <c r="C14" s="176"/>
      <c r="D14" s="178" t="str">
        <f>IF(B14&gt;0,C14/B14-1,IF(B14&lt;0,-(C14/B14-1),""))</f>
        <v/>
      </c>
    </row>
    <row r="15" ht="36" customHeight="1" spans="1:4">
      <c r="A15" s="162" t="s">
        <v>3088</v>
      </c>
      <c r="B15" s="174"/>
      <c r="C15" s="174"/>
      <c r="D15" s="179"/>
    </row>
    <row r="16" ht="36" customHeight="1" spans="1:4">
      <c r="A16" s="175" t="s">
        <v>3089</v>
      </c>
      <c r="B16" s="176"/>
      <c r="C16" s="176"/>
      <c r="D16" s="177"/>
    </row>
    <row r="17" ht="36" customHeight="1" spans="1:4">
      <c r="A17" s="182" t="s">
        <v>3109</v>
      </c>
      <c r="B17" s="174">
        <v>212</v>
      </c>
      <c r="C17" s="174">
        <v>359</v>
      </c>
      <c r="D17" s="93">
        <f>(C17-B17)/B17</f>
        <v>0.693</v>
      </c>
    </row>
    <row r="18" ht="36" customHeight="1" spans="1:4">
      <c r="A18" s="183" t="s">
        <v>120</v>
      </c>
      <c r="B18" s="174">
        <v>77</v>
      </c>
      <c r="C18" s="174">
        <v>200</v>
      </c>
      <c r="D18" s="93">
        <f>(C18-B18)/B18</f>
        <v>1.597</v>
      </c>
    </row>
    <row r="19" ht="36" customHeight="1" spans="1:4">
      <c r="A19" s="184" t="s">
        <v>3091</v>
      </c>
      <c r="B19" s="185"/>
      <c r="C19" s="176"/>
      <c r="D19" s="93"/>
    </row>
    <row r="20" ht="36" customHeight="1" spans="1:4">
      <c r="A20" s="184" t="s">
        <v>3110</v>
      </c>
      <c r="B20" s="185">
        <v>77</v>
      </c>
      <c r="C20" s="185">
        <v>200</v>
      </c>
      <c r="D20" s="93">
        <f>(C20-B20)/B20</f>
        <v>1.597</v>
      </c>
    </row>
    <row r="21" ht="36" customHeight="1" spans="1:4">
      <c r="A21" s="186" t="s">
        <v>3093</v>
      </c>
      <c r="B21" s="187">
        <v>239</v>
      </c>
      <c r="C21" s="174"/>
      <c r="D21" s="93">
        <f>(C21-B21)/B21</f>
        <v>-1</v>
      </c>
    </row>
    <row r="22" ht="36" customHeight="1" spans="1:4">
      <c r="A22" s="182" t="s">
        <v>127</v>
      </c>
      <c r="B22" s="174">
        <f>B17+B20+B21</f>
        <v>528</v>
      </c>
      <c r="C22" s="174">
        <f>C17+C20+C21</f>
        <v>559</v>
      </c>
      <c r="D22" s="93">
        <f>(C22-B22)/B22</f>
        <v>0.059</v>
      </c>
    </row>
    <row r="23" spans="2:2">
      <c r="B23" s="188"/>
    </row>
    <row r="24" spans="2:3">
      <c r="B24" s="189"/>
      <c r="C24" s="189"/>
    </row>
    <row r="25" spans="2:2">
      <c r="B25" s="188"/>
    </row>
    <row r="26" spans="2:3">
      <c r="B26" s="189"/>
      <c r="C26" s="189"/>
    </row>
    <row r="27" spans="2:2">
      <c r="B27" s="188"/>
    </row>
    <row r="28" spans="2:2">
      <c r="B28" s="188"/>
    </row>
    <row r="29" spans="2:3">
      <c r="B29" s="189"/>
      <c r="C29" s="189"/>
    </row>
    <row r="30" spans="2:2">
      <c r="B30" s="188"/>
    </row>
    <row r="31" spans="2:2">
      <c r="B31" s="188"/>
    </row>
    <row r="32" spans="2:2">
      <c r="B32" s="188"/>
    </row>
    <row r="33" spans="2:2">
      <c r="B33" s="188"/>
    </row>
    <row r="34" spans="2:3">
      <c r="B34" s="189"/>
      <c r="C34" s="189"/>
    </row>
    <row r="35" spans="2:2">
      <c r="B35" s="188"/>
    </row>
  </sheetData>
  <autoFilter xmlns:etc="http://www.wps.cn/officeDocument/2017/etCustomData" ref="A3:D22" etc:filterBottomFollowUsedRange="0">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view="pageBreakPreview" zoomScaleNormal="100" workbookViewId="0">
      <selection activeCell="B16" sqref="B16"/>
    </sheetView>
  </sheetViews>
  <sheetFormatPr defaultColWidth="9" defaultRowHeight="14.25" outlineLevelRow="7" outlineLevelCol="1"/>
  <cols>
    <col min="1" max="1" width="36.25" style="154" customWidth="1"/>
    <col min="2" max="2" width="45.5" style="156" customWidth="1"/>
    <col min="3" max="3" width="12.6333333333333" style="154"/>
    <col min="4" max="16384" width="9" style="154"/>
  </cols>
  <sheetData>
    <row r="1" s="154" customFormat="1" ht="45" customHeight="1" spans="1:2">
      <c r="A1" s="157" t="s">
        <v>3111</v>
      </c>
      <c r="B1" s="158"/>
    </row>
    <row r="2" s="154" customFormat="1" ht="20.1" customHeight="1" spans="1:2">
      <c r="A2" s="159"/>
      <c r="B2" s="160" t="s">
        <v>2</v>
      </c>
    </row>
    <row r="3" s="155" customFormat="1" ht="45" customHeight="1" spans="1:2">
      <c r="A3" s="161" t="s">
        <v>3112</v>
      </c>
      <c r="B3" s="161" t="s">
        <v>3113</v>
      </c>
    </row>
    <row r="4" s="154" customFormat="1" ht="36" customHeight="1" spans="1:2">
      <c r="A4" s="165" t="s">
        <v>2480</v>
      </c>
      <c r="B4" s="163"/>
    </row>
    <row r="5" s="154" customFormat="1" ht="36" customHeight="1" spans="1:2">
      <c r="A5" s="165"/>
      <c r="B5" s="163"/>
    </row>
    <row r="6" s="154" customFormat="1" ht="36" customHeight="1" spans="1:2">
      <c r="A6" s="165"/>
      <c r="B6" s="163"/>
    </row>
    <row r="7" s="154" customFormat="1" ht="36" customHeight="1" spans="1:2">
      <c r="A7" s="166" t="s">
        <v>2473</v>
      </c>
      <c r="B7" s="167"/>
    </row>
    <row r="8" s="154" customFormat="1" ht="31" customHeight="1" spans="1:2">
      <c r="A8" s="168" t="s">
        <v>3114</v>
      </c>
      <c r="B8" s="168"/>
    </row>
  </sheetData>
  <mergeCells count="2">
    <mergeCell ref="A1:B1"/>
    <mergeCell ref="A8:B8"/>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BreakPreview" zoomScaleNormal="100" workbookViewId="0">
      <selection activeCell="A14" sqref="A14"/>
    </sheetView>
  </sheetViews>
  <sheetFormatPr defaultColWidth="9" defaultRowHeight="14.25" outlineLevelCol="1"/>
  <cols>
    <col min="1" max="1" width="46.6333333333333" style="154" customWidth="1"/>
    <col min="2" max="2" width="38" style="156" customWidth="1"/>
    <col min="3" max="16384" width="9" style="154"/>
  </cols>
  <sheetData>
    <row r="1" s="154" customFormat="1" ht="45" customHeight="1" spans="1:2">
      <c r="A1" s="157" t="s">
        <v>3115</v>
      </c>
      <c r="B1" s="158"/>
    </row>
    <row r="2" s="154" customFormat="1" ht="20.1" customHeight="1" spans="1:2">
      <c r="A2" s="159"/>
      <c r="B2" s="160" t="s">
        <v>2</v>
      </c>
    </row>
    <row r="3" s="155" customFormat="1" ht="45" customHeight="1" spans="1:2">
      <c r="A3" s="161" t="s">
        <v>3116</v>
      </c>
      <c r="B3" s="161" t="s">
        <v>3113</v>
      </c>
    </row>
    <row r="4" s="154" customFormat="1" ht="36" customHeight="1" spans="1:2">
      <c r="A4" s="162"/>
      <c r="B4" s="163"/>
    </row>
    <row r="5" s="154" customFormat="1" ht="36" customHeight="1" spans="1:2">
      <c r="A5" s="162"/>
      <c r="B5" s="163"/>
    </row>
    <row r="6" s="154" customFormat="1" ht="36" customHeight="1" spans="1:2">
      <c r="A6" s="162"/>
      <c r="B6" s="163"/>
    </row>
    <row r="7" s="154" customFormat="1" ht="36" customHeight="1" spans="1:2">
      <c r="A7" s="164" t="s">
        <v>2473</v>
      </c>
      <c r="B7" s="163"/>
    </row>
    <row r="8" s="154" customFormat="1" ht="31" customHeight="1" spans="1:1">
      <c r="A8" s="154" t="s">
        <v>3114</v>
      </c>
    </row>
    <row r="9" s="154" customFormat="1" spans="2:2">
      <c r="B9" s="156"/>
    </row>
    <row r="10" s="154" customFormat="1" spans="2:2">
      <c r="B10" s="156"/>
    </row>
  </sheetData>
  <mergeCells count="2">
    <mergeCell ref="A1:B1"/>
    <mergeCell ref="A8:B8"/>
  </mergeCells>
  <conditionalFormatting sqref="B3:G3">
    <cfRule type="cellIs" dxfId="0" priority="2"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1"/>
  <sheetViews>
    <sheetView showGridLines="0" showZeros="0" view="pageBreakPreview" zoomScale="90" zoomScaleNormal="90" topLeftCell="B1" workbookViewId="0">
      <pane ySplit="3" topLeftCell="A19" activePane="bottomLeft" state="frozen"/>
      <selection/>
      <selection pane="bottomLeft" activeCell="D4" sqref="D4"/>
    </sheetView>
  </sheetViews>
  <sheetFormatPr defaultColWidth="9" defaultRowHeight="14.25" outlineLevelCol="4"/>
  <cols>
    <col min="1" max="1" width="12.75" style="156" customWidth="1"/>
    <col min="2" max="2" width="50.75" style="156" customWidth="1"/>
    <col min="3" max="5" width="20.6333333333333" style="156" customWidth="1"/>
    <col min="6" max="16384" width="9" style="257"/>
  </cols>
  <sheetData>
    <row r="1" ht="45" customHeight="1" spans="1:5">
      <c r="A1" s="316"/>
      <c r="B1" s="316" t="s">
        <v>68</v>
      </c>
      <c r="C1" s="316"/>
      <c r="D1" s="316"/>
      <c r="E1" s="316"/>
    </row>
    <row r="2" ht="18.95" customHeight="1" spans="1:5">
      <c r="A2" s="462"/>
      <c r="B2" s="440"/>
      <c r="C2" s="319"/>
      <c r="E2" s="441" t="s">
        <v>2</v>
      </c>
    </row>
    <row r="3" s="437" customFormat="1" ht="45" customHeight="1" spans="1:5">
      <c r="A3" s="463" t="s">
        <v>3</v>
      </c>
      <c r="B3" s="436" t="s">
        <v>4</v>
      </c>
      <c r="C3" s="173" t="s">
        <v>5</v>
      </c>
      <c r="D3" s="173" t="s">
        <v>6</v>
      </c>
      <c r="E3" s="436" t="s">
        <v>7</v>
      </c>
    </row>
    <row r="4" ht="37.5" customHeight="1" spans="1:5">
      <c r="A4" s="331" t="s">
        <v>69</v>
      </c>
      <c r="B4" s="464" t="s">
        <v>70</v>
      </c>
      <c r="C4" s="334">
        <v>33161</v>
      </c>
      <c r="D4" s="334">
        <v>29811</v>
      </c>
      <c r="E4" s="465">
        <f>(D4-C4)/C4</f>
        <v>-0.101</v>
      </c>
    </row>
    <row r="5" ht="37.5" customHeight="1" spans="1:5">
      <c r="A5" s="331" t="s">
        <v>71</v>
      </c>
      <c r="B5" s="466" t="s">
        <v>72</v>
      </c>
      <c r="C5" s="334"/>
      <c r="D5" s="334"/>
      <c r="E5" s="465"/>
    </row>
    <row r="6" ht="37.5" customHeight="1" spans="1:5">
      <c r="A6" s="331" t="s">
        <v>73</v>
      </c>
      <c r="B6" s="466" t="s">
        <v>74</v>
      </c>
      <c r="C6" s="334">
        <v>329</v>
      </c>
      <c r="D6" s="334">
        <v>255</v>
      </c>
      <c r="E6" s="465">
        <f t="shared" ref="E5:E32" si="0">(D6-C6)/C6</f>
        <v>-0.225</v>
      </c>
    </row>
    <row r="7" ht="37.5" customHeight="1" spans="1:5">
      <c r="A7" s="331" t="s">
        <v>75</v>
      </c>
      <c r="B7" s="466" t="s">
        <v>76</v>
      </c>
      <c r="C7" s="334">
        <v>11526</v>
      </c>
      <c r="D7" s="334">
        <v>13030</v>
      </c>
      <c r="E7" s="465">
        <f t="shared" si="0"/>
        <v>0.13</v>
      </c>
    </row>
    <row r="8" ht="37.5" customHeight="1" spans="1:5">
      <c r="A8" s="331" t="s">
        <v>77</v>
      </c>
      <c r="B8" s="466" t="s">
        <v>78</v>
      </c>
      <c r="C8" s="334">
        <v>87915</v>
      </c>
      <c r="D8" s="334">
        <v>70613</v>
      </c>
      <c r="E8" s="465">
        <f t="shared" si="0"/>
        <v>-0.197</v>
      </c>
    </row>
    <row r="9" ht="37.5" customHeight="1" spans="1:5">
      <c r="A9" s="331" t="s">
        <v>79</v>
      </c>
      <c r="B9" s="466" t="s">
        <v>80</v>
      </c>
      <c r="C9" s="334">
        <v>549</v>
      </c>
      <c r="D9" s="334">
        <v>974</v>
      </c>
      <c r="E9" s="465">
        <f t="shared" si="0"/>
        <v>0.774</v>
      </c>
    </row>
    <row r="10" ht="37.5" customHeight="1" spans="1:5">
      <c r="A10" s="331" t="s">
        <v>81</v>
      </c>
      <c r="B10" s="466" t="s">
        <v>82</v>
      </c>
      <c r="C10" s="334">
        <v>2835</v>
      </c>
      <c r="D10" s="334">
        <v>3164</v>
      </c>
      <c r="E10" s="465">
        <f t="shared" si="0"/>
        <v>0.116</v>
      </c>
    </row>
    <row r="11" ht="37.5" customHeight="1" spans="1:5">
      <c r="A11" s="331" t="s">
        <v>83</v>
      </c>
      <c r="B11" s="466" t="s">
        <v>84</v>
      </c>
      <c r="C11" s="334">
        <v>44625</v>
      </c>
      <c r="D11" s="334">
        <v>57853</v>
      </c>
      <c r="E11" s="465">
        <f t="shared" si="0"/>
        <v>0.296</v>
      </c>
    </row>
    <row r="12" ht="37.5" customHeight="1" spans="1:5">
      <c r="A12" s="331" t="s">
        <v>85</v>
      </c>
      <c r="B12" s="466" t="s">
        <v>86</v>
      </c>
      <c r="C12" s="334">
        <v>15712</v>
      </c>
      <c r="D12" s="334">
        <v>22876</v>
      </c>
      <c r="E12" s="465">
        <f t="shared" si="0"/>
        <v>0.456</v>
      </c>
    </row>
    <row r="13" ht="37.5" customHeight="1" spans="1:5">
      <c r="A13" s="331" t="s">
        <v>87</v>
      </c>
      <c r="B13" s="466" t="s">
        <v>88</v>
      </c>
      <c r="C13" s="334">
        <v>4085</v>
      </c>
      <c r="D13" s="334">
        <v>1790</v>
      </c>
      <c r="E13" s="465">
        <f t="shared" si="0"/>
        <v>-0.562</v>
      </c>
    </row>
    <row r="14" ht="37.5" customHeight="1" spans="1:5">
      <c r="A14" s="331" t="s">
        <v>89</v>
      </c>
      <c r="B14" s="466" t="s">
        <v>90</v>
      </c>
      <c r="C14" s="334">
        <v>5464</v>
      </c>
      <c r="D14" s="334">
        <v>6484</v>
      </c>
      <c r="E14" s="465">
        <f t="shared" si="0"/>
        <v>0.187</v>
      </c>
    </row>
    <row r="15" ht="37.5" customHeight="1" spans="1:5">
      <c r="A15" s="331" t="s">
        <v>91</v>
      </c>
      <c r="B15" s="466" t="s">
        <v>92</v>
      </c>
      <c r="C15" s="334">
        <v>46500</v>
      </c>
      <c r="D15" s="334">
        <v>40213</v>
      </c>
      <c r="E15" s="465">
        <f t="shared" si="0"/>
        <v>-0.135</v>
      </c>
    </row>
    <row r="16" ht="37.5" customHeight="1" spans="1:5">
      <c r="A16" s="331" t="s">
        <v>93</v>
      </c>
      <c r="B16" s="466" t="s">
        <v>94</v>
      </c>
      <c r="C16" s="334">
        <v>5676</v>
      </c>
      <c r="D16" s="334">
        <v>5766</v>
      </c>
      <c r="E16" s="465">
        <f t="shared" si="0"/>
        <v>0.016</v>
      </c>
    </row>
    <row r="17" ht="37.5" customHeight="1" spans="1:5">
      <c r="A17" s="331" t="s">
        <v>95</v>
      </c>
      <c r="B17" s="466" t="s">
        <v>96</v>
      </c>
      <c r="C17" s="334">
        <v>5638</v>
      </c>
      <c r="D17" s="334">
        <v>2964</v>
      </c>
      <c r="E17" s="465">
        <f t="shared" si="0"/>
        <v>-0.474</v>
      </c>
    </row>
    <row r="18" ht="37.5" customHeight="1" spans="1:5">
      <c r="A18" s="331" t="s">
        <v>97</v>
      </c>
      <c r="B18" s="466" t="s">
        <v>98</v>
      </c>
      <c r="C18" s="334">
        <v>764</v>
      </c>
      <c r="D18" s="334">
        <v>1498</v>
      </c>
      <c r="E18" s="465">
        <f t="shared" si="0"/>
        <v>0.961</v>
      </c>
    </row>
    <row r="19" ht="37.5" customHeight="1" spans="1:5">
      <c r="A19" s="331" t="s">
        <v>99</v>
      </c>
      <c r="B19" s="466" t="s">
        <v>100</v>
      </c>
      <c r="C19" s="334"/>
      <c r="D19" s="334"/>
      <c r="E19" s="465"/>
    </row>
    <row r="20" ht="37.5" customHeight="1" spans="1:5">
      <c r="A20" s="331" t="s">
        <v>101</v>
      </c>
      <c r="B20" s="466" t="s">
        <v>102</v>
      </c>
      <c r="C20" s="334"/>
      <c r="D20" s="334"/>
      <c r="E20" s="465"/>
    </row>
    <row r="21" ht="37.5" customHeight="1" spans="1:5">
      <c r="A21" s="331" t="s">
        <v>103</v>
      </c>
      <c r="B21" s="466" t="s">
        <v>104</v>
      </c>
      <c r="C21" s="334">
        <v>4779</v>
      </c>
      <c r="D21" s="334">
        <v>4481</v>
      </c>
      <c r="E21" s="465">
        <f t="shared" si="0"/>
        <v>-0.062</v>
      </c>
    </row>
    <row r="22" ht="37.5" customHeight="1" spans="1:5">
      <c r="A22" s="331" t="s">
        <v>105</v>
      </c>
      <c r="B22" s="466" t="s">
        <v>106</v>
      </c>
      <c r="C22" s="334">
        <v>5245</v>
      </c>
      <c r="D22" s="334">
        <v>13461</v>
      </c>
      <c r="E22" s="465">
        <f t="shared" si="0"/>
        <v>1.566</v>
      </c>
    </row>
    <row r="23" ht="37.5" customHeight="1" spans="1:5">
      <c r="A23" s="331" t="s">
        <v>107</v>
      </c>
      <c r="B23" s="466" t="s">
        <v>108</v>
      </c>
      <c r="C23" s="334">
        <v>280</v>
      </c>
      <c r="D23" s="334">
        <v>365</v>
      </c>
      <c r="E23" s="465">
        <f t="shared" si="0"/>
        <v>0.304</v>
      </c>
    </row>
    <row r="24" ht="37.5" customHeight="1" spans="1:5">
      <c r="A24" s="331" t="s">
        <v>109</v>
      </c>
      <c r="B24" s="466" t="s">
        <v>110</v>
      </c>
      <c r="C24" s="334">
        <v>2285</v>
      </c>
      <c r="D24" s="334">
        <v>2402</v>
      </c>
      <c r="E24" s="465">
        <f t="shared" si="0"/>
        <v>0.051</v>
      </c>
    </row>
    <row r="25" ht="37.5" customHeight="1" spans="1:5">
      <c r="A25" s="331" t="s">
        <v>111</v>
      </c>
      <c r="B25" s="466" t="s">
        <v>112</v>
      </c>
      <c r="C25" s="334"/>
      <c r="D25" s="334">
        <v>3000</v>
      </c>
      <c r="E25" s="465"/>
    </row>
    <row r="26" ht="37.5" customHeight="1" spans="1:5">
      <c r="A26" s="331" t="s">
        <v>113</v>
      </c>
      <c r="B26" s="466" t="s">
        <v>114</v>
      </c>
      <c r="C26" s="334">
        <v>9403</v>
      </c>
      <c r="D26" s="334">
        <v>9400</v>
      </c>
      <c r="E26" s="465">
        <f>(D26-C26)/C26</f>
        <v>0</v>
      </c>
    </row>
    <row r="27" ht="37.5" customHeight="1" spans="1:5">
      <c r="A27" s="331" t="s">
        <v>115</v>
      </c>
      <c r="B27" s="466" t="s">
        <v>116</v>
      </c>
      <c r="C27" s="334">
        <v>38</v>
      </c>
      <c r="D27" s="334">
        <v>100</v>
      </c>
      <c r="E27" s="465">
        <f>(D27-C27)/C27</f>
        <v>1.632</v>
      </c>
    </row>
    <row r="28" ht="37.5" customHeight="1" spans="1:5">
      <c r="A28" s="331" t="s">
        <v>117</v>
      </c>
      <c r="B28" s="466" t="s">
        <v>118</v>
      </c>
      <c r="C28" s="334"/>
      <c r="D28" s="334">
        <v>5000</v>
      </c>
      <c r="E28" s="465"/>
    </row>
    <row r="29" ht="37.5" customHeight="1" spans="1:5">
      <c r="A29" s="331"/>
      <c r="B29" s="466"/>
      <c r="C29" s="334"/>
      <c r="D29" s="334"/>
      <c r="E29" s="465"/>
    </row>
    <row r="30" s="318" customFormat="1" ht="37.5" customHeight="1" spans="1:5">
      <c r="A30" s="452"/>
      <c r="B30" s="453" t="s">
        <v>119</v>
      </c>
      <c r="C30" s="421">
        <f>SUM(C4:C28)</f>
        <v>286809</v>
      </c>
      <c r="D30" s="421">
        <f>SUM(D4:D28)</f>
        <v>295500</v>
      </c>
      <c r="E30" s="465">
        <f t="shared" si="0"/>
        <v>0.03</v>
      </c>
    </row>
    <row r="31" ht="37.5" customHeight="1" spans="1:5">
      <c r="A31" s="328">
        <v>230</v>
      </c>
      <c r="B31" s="467" t="s">
        <v>120</v>
      </c>
      <c r="C31" s="421">
        <v>39522</v>
      </c>
      <c r="D31" s="421">
        <v>32000</v>
      </c>
      <c r="E31" s="465">
        <f t="shared" si="0"/>
        <v>-0.19</v>
      </c>
    </row>
    <row r="32" ht="37.5" customHeight="1" spans="1:5">
      <c r="A32" s="468">
        <v>23006</v>
      </c>
      <c r="B32" s="469" t="s">
        <v>121</v>
      </c>
      <c r="C32" s="334">
        <v>39522</v>
      </c>
      <c r="D32" s="334">
        <v>32000</v>
      </c>
      <c r="E32" s="465">
        <f t="shared" si="0"/>
        <v>-0.19</v>
      </c>
    </row>
    <row r="33" ht="36" customHeight="1" spans="1:5">
      <c r="A33" s="331">
        <v>23008</v>
      </c>
      <c r="B33" s="469" t="s">
        <v>122</v>
      </c>
      <c r="C33" s="334">
        <v>0</v>
      </c>
      <c r="D33" s="334"/>
      <c r="E33" s="470" t="str">
        <f>IF(C33&lt;&gt;0,IF((D33/C33-1)&lt;-30%,"",IF((D33/C33-1)&gt;150%,"",D33/C33-1)),"")</f>
        <v/>
      </c>
    </row>
    <row r="34" ht="37.5" customHeight="1" spans="1:5">
      <c r="A34" s="471">
        <v>23015</v>
      </c>
      <c r="B34" s="451" t="s">
        <v>123</v>
      </c>
      <c r="C34" s="334"/>
      <c r="D34" s="334"/>
      <c r="E34" s="470"/>
    </row>
    <row r="35" s="439" customFormat="1" ht="36" customHeight="1" spans="1:5">
      <c r="A35" s="471">
        <v>23016</v>
      </c>
      <c r="B35" s="451" t="s">
        <v>124</v>
      </c>
      <c r="C35" s="334"/>
      <c r="D35" s="334"/>
      <c r="E35" s="472"/>
    </row>
    <row r="36" s="439" customFormat="1" ht="37.5" customHeight="1" spans="1:5">
      <c r="A36" s="328">
        <v>231</v>
      </c>
      <c r="B36" s="186" t="s">
        <v>125</v>
      </c>
      <c r="C36" s="421">
        <v>43170</v>
      </c>
      <c r="D36" s="421"/>
      <c r="E36" s="465">
        <f>(D36-C36)/C36</f>
        <v>-1</v>
      </c>
    </row>
    <row r="37" s="439" customFormat="1" ht="37.5" customHeight="1" spans="1:5">
      <c r="A37" s="328">
        <v>23009</v>
      </c>
      <c r="B37" s="473" t="s">
        <v>126</v>
      </c>
      <c r="C37" s="421"/>
      <c r="D37" s="421"/>
      <c r="E37" s="474"/>
    </row>
    <row r="38" ht="37.5" customHeight="1" spans="1:5">
      <c r="A38" s="452"/>
      <c r="B38" s="460" t="s">
        <v>127</v>
      </c>
      <c r="C38" s="421">
        <f>C30+C31+C36</f>
        <v>369501</v>
      </c>
      <c r="D38" s="421">
        <f>D30+D31+D36</f>
        <v>327500</v>
      </c>
      <c r="E38" s="465">
        <f>(D38-C38)/C38</f>
        <v>-0.114</v>
      </c>
    </row>
    <row r="39" spans="2:4">
      <c r="B39" s="475"/>
      <c r="D39" s="476"/>
    </row>
    <row r="41" spans="4:4">
      <c r="D41" s="476"/>
    </row>
    <row r="43" spans="4:4">
      <c r="D43" s="476"/>
    </row>
    <row r="44" spans="4:4">
      <c r="D44" s="476"/>
    </row>
    <row r="46" spans="4:4">
      <c r="D46" s="476"/>
    </row>
    <row r="47" spans="4:4">
      <c r="D47" s="476"/>
    </row>
    <row r="48" spans="4:4">
      <c r="D48" s="476"/>
    </row>
    <row r="49" spans="4:4">
      <c r="D49" s="476"/>
    </row>
    <row r="51" spans="4:4">
      <c r="D51" s="476"/>
    </row>
  </sheetData>
  <autoFilter xmlns:etc="http://www.wps.cn/officeDocument/2017/etCustomData" ref="A3:E39" etc:filterBottomFollowUsedRange="0">
    <extLst/>
  </autoFilter>
  <mergeCells count="1">
    <mergeCell ref="B1:E1"/>
  </mergeCells>
  <conditionalFormatting sqref="C34">
    <cfRule type="expression" dxfId="1" priority="14" stopIfTrue="1">
      <formula>"len($A:$A)=3"</formula>
    </cfRule>
  </conditionalFormatting>
  <conditionalFormatting sqref="D37:E37">
    <cfRule type="cellIs" dxfId="2" priority="1" stopIfTrue="1" operator="lessThan">
      <formula>0</formula>
    </cfRule>
    <cfRule type="cellIs" dxfId="0" priority="2" stopIfTrue="1" operator="greaterThan">
      <formula>5</formula>
    </cfRule>
  </conditionalFormatting>
  <conditionalFormatting sqref="E2 D32 D39:E44">
    <cfRule type="cellIs" dxfId="0" priority="27" stopIfTrue="1" operator="lessThanOrEqual">
      <formula>-1</formula>
    </cfRule>
  </conditionalFormatting>
  <conditionalFormatting sqref="D33:E34">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3"/>
  <sheetViews>
    <sheetView showGridLines="0" showZeros="0" view="pageBreakPreview" zoomScaleNormal="115" workbookViewId="0">
      <selection activeCell="G12" sqref="G12"/>
    </sheetView>
  </sheetViews>
  <sheetFormatPr defaultColWidth="9" defaultRowHeight="14.25" outlineLevelCol="3"/>
  <cols>
    <col min="1" max="1" width="52.4416666666667" style="128" customWidth="1"/>
    <col min="2" max="4" width="20.6333333333333" style="128" customWidth="1"/>
    <col min="5" max="16384" width="9" style="128"/>
  </cols>
  <sheetData>
    <row r="1" ht="45" customHeight="1" spans="1:4">
      <c r="A1" s="129" t="s">
        <v>3117</v>
      </c>
      <c r="B1" s="129"/>
      <c r="C1" s="129"/>
      <c r="D1" s="129"/>
    </row>
    <row r="2" s="138" customFormat="1" ht="20.1" customHeight="1" spans="1:4">
      <c r="A2" s="139"/>
      <c r="B2" s="140"/>
      <c r="C2" s="141"/>
      <c r="D2" s="142" t="s">
        <v>2</v>
      </c>
    </row>
    <row r="3" ht="45" customHeight="1" spans="1:4">
      <c r="A3" s="143" t="s">
        <v>3118</v>
      </c>
      <c r="B3" s="89" t="s">
        <v>5</v>
      </c>
      <c r="C3" s="89" t="s">
        <v>6</v>
      </c>
      <c r="D3" s="89" t="s">
        <v>7</v>
      </c>
    </row>
    <row r="4" ht="36" customHeight="1" spans="1:4">
      <c r="A4" s="144" t="s">
        <v>3119</v>
      </c>
      <c r="B4" s="145">
        <v>38449</v>
      </c>
      <c r="C4" s="146">
        <v>41030</v>
      </c>
      <c r="D4" s="93">
        <f>(C4-B4)/B4</f>
        <v>0.067</v>
      </c>
    </row>
    <row r="5" ht="36" customHeight="1" spans="1:4">
      <c r="A5" s="147" t="s">
        <v>3120</v>
      </c>
      <c r="B5" s="148"/>
      <c r="C5" s="148"/>
      <c r="D5" s="93"/>
    </row>
    <row r="6" ht="36" customHeight="1" spans="1:4">
      <c r="A6" s="147" t="s">
        <v>3121</v>
      </c>
      <c r="B6" s="148"/>
      <c r="C6" s="149"/>
      <c r="D6" s="93"/>
    </row>
    <row r="7" s="127" customFormat="1" ht="36" customHeight="1" spans="1:4">
      <c r="A7" s="147" t="s">
        <v>3122</v>
      </c>
      <c r="B7" s="148"/>
      <c r="C7" s="149"/>
      <c r="D7" s="93"/>
    </row>
    <row r="8" ht="36" customHeight="1" spans="1:4">
      <c r="A8" s="144" t="s">
        <v>3123</v>
      </c>
      <c r="B8" s="145">
        <v>23117</v>
      </c>
      <c r="C8" s="145">
        <v>21833</v>
      </c>
      <c r="D8" s="93">
        <f>(C8-B8)/B8</f>
        <v>-0.056</v>
      </c>
    </row>
    <row r="9" ht="36" customHeight="1" spans="1:4">
      <c r="A9" s="147" t="s">
        <v>3120</v>
      </c>
      <c r="B9" s="148"/>
      <c r="C9" s="149"/>
      <c r="D9" s="93"/>
    </row>
    <row r="10" ht="36" customHeight="1" spans="1:4">
      <c r="A10" s="147" t="s">
        <v>3121</v>
      </c>
      <c r="B10" s="148"/>
      <c r="C10" s="149"/>
      <c r="D10" s="93"/>
    </row>
    <row r="11" ht="36" customHeight="1" spans="1:4">
      <c r="A11" s="147" t="s">
        <v>3122</v>
      </c>
      <c r="B11" s="148"/>
      <c r="C11" s="149"/>
      <c r="D11" s="93"/>
    </row>
    <row r="12" ht="36" customHeight="1" spans="1:4">
      <c r="A12" s="144" t="s">
        <v>3124</v>
      </c>
      <c r="B12" s="145">
        <v>3209</v>
      </c>
      <c r="C12" s="146">
        <v>1743</v>
      </c>
      <c r="D12" s="93">
        <f>(C12-B12)/B12</f>
        <v>-0.457</v>
      </c>
    </row>
    <row r="13" ht="36" customHeight="1" spans="1:4">
      <c r="A13" s="147" t="s">
        <v>3120</v>
      </c>
      <c r="B13" s="148"/>
      <c r="C13" s="149"/>
      <c r="D13" s="93"/>
    </row>
    <row r="14" ht="36" customHeight="1" spans="1:4">
      <c r="A14" s="147" t="s">
        <v>3121</v>
      </c>
      <c r="B14" s="148"/>
      <c r="C14" s="149"/>
      <c r="D14" s="93"/>
    </row>
    <row r="15" ht="36" customHeight="1" spans="1:4">
      <c r="A15" s="147" t="s">
        <v>3122</v>
      </c>
      <c r="B15" s="148">
        <v>0</v>
      </c>
      <c r="C15" s="149"/>
      <c r="D15" s="150" t="str">
        <f>IF(B15&gt;0,C15/B15-1,IF(B15&lt;0,-(C15/B15-1),""))</f>
        <v/>
      </c>
    </row>
    <row r="16" ht="36" customHeight="1" spans="1:4">
      <c r="A16" s="144" t="s">
        <v>3125</v>
      </c>
      <c r="B16" s="145">
        <v>30800</v>
      </c>
      <c r="C16" s="146">
        <v>16000</v>
      </c>
      <c r="D16" s="93">
        <f>(C16-B16)/B16</f>
        <v>-0.481</v>
      </c>
    </row>
    <row r="17" ht="36" customHeight="1" spans="1:4">
      <c r="A17" s="147" t="s">
        <v>3120</v>
      </c>
      <c r="B17" s="148"/>
      <c r="C17" s="120"/>
      <c r="D17" s="93"/>
    </row>
    <row r="18" ht="36" customHeight="1" spans="1:4">
      <c r="A18" s="147" t="s">
        <v>3121</v>
      </c>
      <c r="B18" s="148"/>
      <c r="C18" s="120"/>
      <c r="D18" s="93"/>
    </row>
    <row r="19" ht="36" customHeight="1" spans="1:4">
      <c r="A19" s="147" t="s">
        <v>3122</v>
      </c>
      <c r="B19" s="148"/>
      <c r="C19" s="120"/>
      <c r="D19" s="93"/>
    </row>
    <row r="20" ht="36" customHeight="1" spans="1:4">
      <c r="A20" s="144" t="s">
        <v>3126</v>
      </c>
      <c r="B20" s="145">
        <v>2931</v>
      </c>
      <c r="C20" s="146">
        <v>3099</v>
      </c>
      <c r="D20" s="93">
        <f>(C20-B20)/B20</f>
        <v>0.057</v>
      </c>
    </row>
    <row r="21" ht="36" customHeight="1" spans="1:4">
      <c r="A21" s="147" t="s">
        <v>3120</v>
      </c>
      <c r="B21" s="148"/>
      <c r="C21" s="146"/>
      <c r="D21" s="93"/>
    </row>
    <row r="22" ht="36" customHeight="1" spans="1:4">
      <c r="A22" s="147" t="s">
        <v>3121</v>
      </c>
      <c r="B22" s="148"/>
      <c r="C22" s="148"/>
      <c r="D22" s="93"/>
    </row>
    <row r="23" ht="36" customHeight="1" spans="1:4">
      <c r="A23" s="147" t="s">
        <v>3122</v>
      </c>
      <c r="B23" s="148"/>
      <c r="C23" s="149"/>
      <c r="D23" s="93"/>
    </row>
    <row r="24" ht="36" customHeight="1" spans="1:4">
      <c r="A24" s="144" t="s">
        <v>3127</v>
      </c>
      <c r="B24" s="151">
        <v>36004</v>
      </c>
      <c r="C24" s="146">
        <v>17068</v>
      </c>
      <c r="D24" s="93">
        <f>(C24-B24)/B24</f>
        <v>-0.526</v>
      </c>
    </row>
    <row r="25" ht="36" customHeight="1" spans="1:4">
      <c r="A25" s="147" t="s">
        <v>3120</v>
      </c>
      <c r="B25" s="148"/>
      <c r="C25" s="152"/>
      <c r="D25" s="93"/>
    </row>
    <row r="26" ht="36" customHeight="1" spans="1:4">
      <c r="A26" s="147" t="s">
        <v>3121</v>
      </c>
      <c r="B26" s="148"/>
      <c r="C26" s="148"/>
      <c r="D26" s="93"/>
    </row>
    <row r="27" ht="36" customHeight="1" spans="1:4">
      <c r="A27" s="147" t="s">
        <v>3122</v>
      </c>
      <c r="B27" s="148"/>
      <c r="C27" s="148"/>
      <c r="D27" s="93"/>
    </row>
    <row r="28" ht="36" customHeight="1" spans="1:4">
      <c r="A28" s="144" t="s">
        <v>3128</v>
      </c>
      <c r="B28" s="145">
        <v>30823</v>
      </c>
      <c r="C28" s="146">
        <v>31860</v>
      </c>
      <c r="D28" s="93">
        <f>(C28-B28)/B28</f>
        <v>0.034</v>
      </c>
    </row>
    <row r="29" ht="36" customHeight="1" spans="1:4">
      <c r="A29" s="147" t="s">
        <v>3120</v>
      </c>
      <c r="B29" s="148"/>
      <c r="C29" s="152"/>
      <c r="D29" s="93"/>
    </row>
    <row r="30" ht="36" customHeight="1" spans="1:4">
      <c r="A30" s="147" t="s">
        <v>3121</v>
      </c>
      <c r="B30" s="148"/>
      <c r="C30" s="152"/>
      <c r="D30" s="93"/>
    </row>
    <row r="31" ht="36" customHeight="1" spans="1:4">
      <c r="A31" s="147" t="s">
        <v>3122</v>
      </c>
      <c r="B31" s="148"/>
      <c r="C31" s="152"/>
      <c r="D31" s="93"/>
    </row>
    <row r="32" ht="36" customHeight="1" spans="1:4">
      <c r="A32" s="106" t="s">
        <v>3129</v>
      </c>
      <c r="B32" s="151">
        <f>B4+B8+B12+B16+B20+B24+B28</f>
        <v>165333</v>
      </c>
      <c r="C32" s="151">
        <f>C4+C8+C12+C16+C20+C24+C28</f>
        <v>132633</v>
      </c>
      <c r="D32" s="93">
        <f>(C32-B32)/B32</f>
        <v>-0.198</v>
      </c>
    </row>
    <row r="33" ht="36" customHeight="1" spans="1:4">
      <c r="A33" s="147" t="s">
        <v>3130</v>
      </c>
      <c r="B33" s="148"/>
      <c r="C33" s="148"/>
      <c r="D33" s="93"/>
    </row>
    <row r="34" ht="36" customHeight="1" spans="1:4">
      <c r="A34" s="147" t="s">
        <v>3131</v>
      </c>
      <c r="B34" s="148"/>
      <c r="C34" s="148"/>
      <c r="D34" s="93"/>
    </row>
    <row r="35" ht="36" customHeight="1" spans="1:4">
      <c r="A35" s="147" t="s">
        <v>3132</v>
      </c>
      <c r="B35" s="148"/>
      <c r="C35" s="148"/>
      <c r="D35" s="93"/>
    </row>
    <row r="36" ht="36" customHeight="1" spans="1:4">
      <c r="A36" s="107" t="s">
        <v>3133</v>
      </c>
      <c r="B36" s="145"/>
      <c r="C36" s="145"/>
      <c r="D36" s="93"/>
    </row>
    <row r="37" ht="36" customHeight="1" spans="1:4">
      <c r="A37" s="153" t="s">
        <v>3134</v>
      </c>
      <c r="B37" s="145"/>
      <c r="C37" s="146"/>
      <c r="D37" s="93"/>
    </row>
    <row r="38" ht="36" customHeight="1" spans="1:4">
      <c r="A38" s="153" t="s">
        <v>3135</v>
      </c>
      <c r="B38" s="145">
        <v>107439</v>
      </c>
      <c r="C38" s="146">
        <v>131599</v>
      </c>
      <c r="D38" s="93">
        <f>(C38-B38)/B38</f>
        <v>0.225</v>
      </c>
    </row>
    <row r="39" ht="36" customHeight="1" spans="1:4">
      <c r="A39" s="106" t="s">
        <v>3136</v>
      </c>
      <c r="B39" s="145">
        <f>B32+B38</f>
        <v>272772</v>
      </c>
      <c r="C39" s="145">
        <f>C32+C38</f>
        <v>264232</v>
      </c>
      <c r="D39" s="93">
        <f>(C39-B39)/B39</f>
        <v>-0.031</v>
      </c>
    </row>
    <row r="40" spans="2:3">
      <c r="B40" s="137"/>
      <c r="C40" s="137"/>
    </row>
    <row r="41" spans="2:3">
      <c r="B41" s="137"/>
      <c r="C41" s="137"/>
    </row>
    <row r="42" spans="2:3">
      <c r="B42" s="137"/>
      <c r="C42" s="137"/>
    </row>
    <row r="43" spans="2:3">
      <c r="B43" s="137"/>
      <c r="C43" s="137"/>
    </row>
  </sheetData>
  <autoFilter xmlns:etc="http://www.wps.cn/officeDocument/2017/etCustomData" ref="A3:D39" etc:filterBottomFollowUsedRange="0">
    <extLst/>
  </autoFilter>
  <mergeCells count="1">
    <mergeCell ref="A1:D1"/>
  </mergeCells>
  <conditionalFormatting sqref="D15 C25 C29:C31 C23 C6:C7 C9:C11 C13:C15 C17:C19">
    <cfRule type="cellIs" dxfId="4"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7"/>
  <sheetViews>
    <sheetView showGridLines="0" showZeros="0" view="pageBreakPreview" zoomScaleNormal="100" workbookViewId="0">
      <pane ySplit="3" topLeftCell="A22" activePane="bottomLeft" state="frozen"/>
      <selection/>
      <selection pane="bottomLeft" activeCell="A1" sqref="A1:D1"/>
    </sheetView>
  </sheetViews>
  <sheetFormatPr defaultColWidth="9" defaultRowHeight="14.25" outlineLevelCol="3"/>
  <cols>
    <col min="1" max="1" width="45.6333333333333" style="128" customWidth="1"/>
    <col min="2" max="4" width="20.6333333333333" style="128" customWidth="1"/>
    <col min="5" max="16384" width="9" style="128"/>
  </cols>
  <sheetData>
    <row r="1" ht="45" customHeight="1" spans="1:4">
      <c r="A1" s="129" t="s">
        <v>3137</v>
      </c>
      <c r="B1" s="129"/>
      <c r="C1" s="129"/>
      <c r="D1" s="129"/>
    </row>
    <row r="2" ht="20.1" customHeight="1" spans="1:4">
      <c r="A2" s="130"/>
      <c r="B2" s="131"/>
      <c r="C2" s="132"/>
      <c r="D2" s="133" t="s">
        <v>3138</v>
      </c>
    </row>
    <row r="3" ht="45" customHeight="1" spans="1:4">
      <c r="A3" s="88" t="s">
        <v>2453</v>
      </c>
      <c r="B3" s="89" t="s">
        <v>5</v>
      </c>
      <c r="C3" s="89" t="s">
        <v>6</v>
      </c>
      <c r="D3" s="89" t="s">
        <v>7</v>
      </c>
    </row>
    <row r="4" ht="36" customHeight="1" spans="1:4">
      <c r="A4" s="90" t="s">
        <v>3139</v>
      </c>
      <c r="B4" s="98">
        <v>42109</v>
      </c>
      <c r="C4" s="98">
        <v>41030</v>
      </c>
      <c r="D4" s="93">
        <f>(C4-B4)/B4</f>
        <v>-0.026</v>
      </c>
    </row>
    <row r="5" ht="36" customHeight="1" spans="1:4">
      <c r="A5" s="94" t="s">
        <v>3140</v>
      </c>
      <c r="B5" s="99"/>
      <c r="C5" s="99"/>
      <c r="D5" s="93"/>
    </row>
    <row r="6" ht="36" customHeight="1" spans="1:4">
      <c r="A6" s="134" t="s">
        <v>3141</v>
      </c>
      <c r="B6" s="98">
        <v>17145</v>
      </c>
      <c r="C6" s="98">
        <v>19129</v>
      </c>
      <c r="D6" s="93">
        <f>(C6-B6)/B6</f>
        <v>0.116</v>
      </c>
    </row>
    <row r="7" ht="36" customHeight="1" spans="1:4">
      <c r="A7" s="94" t="s">
        <v>3140</v>
      </c>
      <c r="B7" s="99"/>
      <c r="C7" s="135"/>
      <c r="D7" s="93"/>
    </row>
    <row r="8" s="127" customFormat="1" ht="36" customHeight="1" spans="1:4">
      <c r="A8" s="90" t="s">
        <v>3142</v>
      </c>
      <c r="B8" s="98">
        <v>3209</v>
      </c>
      <c r="C8" s="98">
        <v>1474</v>
      </c>
      <c r="D8" s="93">
        <f>(C8-B8)/B8</f>
        <v>-0.541</v>
      </c>
    </row>
    <row r="9" s="127" customFormat="1" ht="36" customHeight="1" spans="1:4">
      <c r="A9" s="94" t="s">
        <v>3140</v>
      </c>
      <c r="B9" s="99"/>
      <c r="C9" s="135"/>
      <c r="D9" s="93"/>
    </row>
    <row r="10" s="127" customFormat="1" ht="36" customHeight="1" spans="1:4">
      <c r="A10" s="90" t="s">
        <v>3143</v>
      </c>
      <c r="B10" s="98">
        <v>35800</v>
      </c>
      <c r="C10" s="98">
        <v>11500</v>
      </c>
      <c r="D10" s="93">
        <f>(C10-B10)/B10</f>
        <v>-0.679</v>
      </c>
    </row>
    <row r="11" s="127" customFormat="1" ht="36" customHeight="1" spans="1:4">
      <c r="A11" s="94" t="s">
        <v>3140</v>
      </c>
      <c r="B11" s="99"/>
      <c r="C11" s="97"/>
      <c r="D11" s="93"/>
    </row>
    <row r="12" s="127" customFormat="1" ht="36" customHeight="1" spans="1:4">
      <c r="A12" s="90" t="s">
        <v>3144</v>
      </c>
      <c r="B12" s="98">
        <v>2931</v>
      </c>
      <c r="C12" s="98">
        <v>3099</v>
      </c>
      <c r="D12" s="93">
        <f>(C12-B12)/B12</f>
        <v>0.057</v>
      </c>
    </row>
    <row r="13" s="127" customFormat="1" ht="36" customHeight="1" spans="1:4">
      <c r="A13" s="94" t="s">
        <v>3140</v>
      </c>
      <c r="B13" s="99"/>
      <c r="C13" s="97"/>
      <c r="D13" s="93"/>
    </row>
    <row r="14" s="127" customFormat="1" ht="36" customHeight="1" spans="1:4">
      <c r="A14" s="90" t="s">
        <v>3145</v>
      </c>
      <c r="B14" s="98">
        <v>9156</v>
      </c>
      <c r="C14" s="98">
        <v>10214</v>
      </c>
      <c r="D14" s="93">
        <f>(C14-B14)/B14</f>
        <v>0.116</v>
      </c>
    </row>
    <row r="15" ht="36" customHeight="1" spans="1:4">
      <c r="A15" s="94" t="s">
        <v>3140</v>
      </c>
      <c r="B15" s="99"/>
      <c r="C15" s="135"/>
      <c r="D15" s="93"/>
    </row>
    <row r="16" ht="36" customHeight="1" spans="1:4">
      <c r="A16" s="90" t="s">
        <v>3146</v>
      </c>
      <c r="B16" s="98">
        <v>30823</v>
      </c>
      <c r="C16" s="98">
        <v>16800</v>
      </c>
      <c r="D16" s="93">
        <f>(C16-B16)/B16</f>
        <v>-0.455</v>
      </c>
    </row>
    <row r="17" ht="36" customHeight="1" spans="1:4">
      <c r="A17" s="94" t="s">
        <v>3140</v>
      </c>
      <c r="B17" s="99"/>
      <c r="C17" s="105"/>
      <c r="D17" s="93"/>
    </row>
    <row r="18" ht="36" customHeight="1" spans="1:4">
      <c r="A18" s="106" t="s">
        <v>3147</v>
      </c>
      <c r="B18" s="98">
        <f>B4+B6+B8+B10+B12+B14+B16</f>
        <v>141173</v>
      </c>
      <c r="C18" s="98">
        <f>C4+C6+C8+C10+C12+C14+C16</f>
        <v>103246</v>
      </c>
      <c r="D18" s="93">
        <f>(C18-B18)/B18</f>
        <v>-0.269</v>
      </c>
    </row>
    <row r="19" ht="36" customHeight="1" spans="1:4">
      <c r="A19" s="94" t="s">
        <v>3148</v>
      </c>
      <c r="B19" s="99"/>
      <c r="C19" s="99"/>
      <c r="D19" s="93"/>
    </row>
    <row r="20" ht="36" customHeight="1" spans="1:4">
      <c r="A20" s="136" t="s">
        <v>3149</v>
      </c>
      <c r="B20" s="98"/>
      <c r="C20" s="98"/>
      <c r="D20" s="93"/>
    </row>
    <row r="21" ht="36" customHeight="1" spans="1:4">
      <c r="A21" s="107" t="s">
        <v>3150</v>
      </c>
      <c r="B21" s="98"/>
      <c r="C21" s="98"/>
      <c r="D21" s="93"/>
    </row>
    <row r="22" ht="36" customHeight="1" spans="1:4">
      <c r="A22" s="107" t="s">
        <v>3151</v>
      </c>
      <c r="B22" s="98">
        <v>131599</v>
      </c>
      <c r="C22" s="98">
        <v>160986</v>
      </c>
      <c r="D22" s="93">
        <f>(C22-B22)/B22</f>
        <v>0.223</v>
      </c>
    </row>
    <row r="23" ht="36" customHeight="1" spans="1:4">
      <c r="A23" s="106" t="s">
        <v>3152</v>
      </c>
      <c r="B23" s="98">
        <f>B18+B22</f>
        <v>272772</v>
      </c>
      <c r="C23" s="98">
        <f>C18+C22</f>
        <v>264232</v>
      </c>
      <c r="D23" s="93">
        <f>(C23-B23)/B23</f>
        <v>-0.031</v>
      </c>
    </row>
    <row r="24" spans="2:3">
      <c r="B24" s="137"/>
      <c r="C24" s="137"/>
    </row>
    <row r="25" spans="2:3">
      <c r="B25" s="137"/>
      <c r="C25" s="137"/>
    </row>
    <row r="26" spans="2:3">
      <c r="B26" s="137"/>
      <c r="C26" s="137"/>
    </row>
    <row r="27" spans="2:3">
      <c r="B27" s="137"/>
      <c r="C27" s="137"/>
    </row>
  </sheetData>
  <autoFilter xmlns:etc="http://www.wps.cn/officeDocument/2017/etCustomData" ref="A3:D23" etc:filterBottomFollowUsedRange="0">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43"/>
  <sheetViews>
    <sheetView showGridLines="0" showZeros="0" view="pageBreakPreview" zoomScaleNormal="100" workbookViewId="0">
      <pane ySplit="3" topLeftCell="A34" activePane="bottomLeft" state="frozen"/>
      <selection/>
      <selection pane="bottomLeft" activeCell="I21" sqref="I21"/>
    </sheetView>
  </sheetViews>
  <sheetFormatPr defaultColWidth="9" defaultRowHeight="14.25" outlineLevelCol="6"/>
  <cols>
    <col min="1" max="1" width="46.1333333333333" style="110" customWidth="1"/>
    <col min="2" max="4" width="20.6333333333333" style="110" customWidth="1"/>
    <col min="5" max="16384" width="9" style="110"/>
  </cols>
  <sheetData>
    <row r="1" ht="45" customHeight="1" spans="1:4">
      <c r="A1" s="111" t="s">
        <v>3153</v>
      </c>
      <c r="B1" s="111"/>
      <c r="C1" s="111"/>
      <c r="D1" s="111"/>
    </row>
    <row r="2" ht="20.1" customHeight="1" spans="1:4">
      <c r="A2" s="112"/>
      <c r="B2" s="113"/>
      <c r="C2" s="114"/>
      <c r="D2" s="115" t="s">
        <v>2</v>
      </c>
    </row>
    <row r="3" ht="45" customHeight="1" spans="1:4">
      <c r="A3" s="116" t="s">
        <v>3118</v>
      </c>
      <c r="B3" s="89" t="s">
        <v>5</v>
      </c>
      <c r="C3" s="89" t="s">
        <v>6</v>
      </c>
      <c r="D3" s="89" t="s">
        <v>7</v>
      </c>
    </row>
    <row r="4" ht="36" customHeight="1" spans="1:4">
      <c r="A4" s="117" t="s">
        <v>3119</v>
      </c>
      <c r="B4" s="118">
        <v>38449</v>
      </c>
      <c r="C4" s="92">
        <v>41030</v>
      </c>
      <c r="D4" s="93">
        <f>(C4-B4)/B4</f>
        <v>0.067</v>
      </c>
    </row>
    <row r="5" ht="36" customHeight="1" spans="1:4">
      <c r="A5" s="119" t="s">
        <v>3120</v>
      </c>
      <c r="B5" s="120"/>
      <c r="C5" s="120"/>
      <c r="D5" s="93"/>
    </row>
    <row r="6" ht="36" customHeight="1" spans="1:4">
      <c r="A6" s="119" t="s">
        <v>3121</v>
      </c>
      <c r="B6" s="120"/>
      <c r="C6" s="120"/>
      <c r="D6" s="93"/>
    </row>
    <row r="7" s="109" customFormat="1" ht="36" customHeight="1" spans="1:7">
      <c r="A7" s="119" t="s">
        <v>3122</v>
      </c>
      <c r="B7" s="120"/>
      <c r="C7" s="120"/>
      <c r="D7" s="93"/>
      <c r="G7" s="109">
        <v>1</v>
      </c>
    </row>
    <row r="8" s="109" customFormat="1" ht="36" customHeight="1" spans="1:4">
      <c r="A8" s="121" t="s">
        <v>3123</v>
      </c>
      <c r="B8" s="118">
        <v>23117</v>
      </c>
      <c r="C8" s="118">
        <v>21833</v>
      </c>
      <c r="D8" s="93">
        <f>(C8-B8)/B8</f>
        <v>-0.056</v>
      </c>
    </row>
    <row r="9" s="109" customFormat="1" ht="36" customHeight="1" spans="1:4">
      <c r="A9" s="119" t="s">
        <v>3120</v>
      </c>
      <c r="B9" s="120"/>
      <c r="C9" s="120"/>
      <c r="D9" s="93"/>
    </row>
    <row r="10" s="109" customFormat="1" ht="36" customHeight="1" spans="1:4">
      <c r="A10" s="119" t="s">
        <v>3121</v>
      </c>
      <c r="B10" s="120"/>
      <c r="C10" s="120"/>
      <c r="D10" s="93"/>
    </row>
    <row r="11" s="109" customFormat="1" ht="36" customHeight="1" spans="1:4">
      <c r="A11" s="119" t="s">
        <v>3122</v>
      </c>
      <c r="B11" s="120"/>
      <c r="C11" s="120"/>
      <c r="D11" s="93"/>
    </row>
    <row r="12" s="109" customFormat="1" ht="36" customHeight="1" spans="1:4">
      <c r="A12" s="117" t="s">
        <v>3124</v>
      </c>
      <c r="B12" s="118">
        <v>3209</v>
      </c>
      <c r="C12" s="118">
        <v>1743</v>
      </c>
      <c r="D12" s="93">
        <f>(C12-B12)/B12</f>
        <v>-0.457</v>
      </c>
    </row>
    <row r="13" ht="36" customHeight="1" spans="1:4">
      <c r="A13" s="119" t="s">
        <v>3120</v>
      </c>
      <c r="B13" s="120"/>
      <c r="C13" s="99"/>
      <c r="D13" s="122" t="str">
        <f>IF(B13&gt;0,C13/B13-1,IF(B13&lt;0,-(C13/B13-1),""))</f>
        <v/>
      </c>
    </row>
    <row r="14" ht="36" customHeight="1" spans="1:4">
      <c r="A14" s="119" t="s">
        <v>3121</v>
      </c>
      <c r="B14" s="120"/>
      <c r="C14" s="120"/>
      <c r="D14" s="93"/>
    </row>
    <row r="15" ht="36" customHeight="1" spans="1:4">
      <c r="A15" s="119" t="s">
        <v>3122</v>
      </c>
      <c r="B15" s="120"/>
      <c r="C15" s="99"/>
      <c r="D15" s="122" t="str">
        <f>IF(B15&gt;0,C15/B15-1,IF(B15&lt;0,-(C15/B15-1),""))</f>
        <v/>
      </c>
    </row>
    <row r="16" ht="36" customHeight="1" spans="1:4">
      <c r="A16" s="117" t="s">
        <v>3125</v>
      </c>
      <c r="B16" s="118">
        <v>30800</v>
      </c>
      <c r="C16" s="118">
        <v>16000</v>
      </c>
      <c r="D16" s="93">
        <f>(C16-B16)/B16</f>
        <v>-0.481</v>
      </c>
    </row>
    <row r="17" ht="36" customHeight="1" spans="1:4">
      <c r="A17" s="119" t="s">
        <v>3120</v>
      </c>
      <c r="B17" s="120"/>
      <c r="C17" s="120"/>
      <c r="D17" s="93"/>
    </row>
    <row r="18" ht="36" customHeight="1" spans="1:4">
      <c r="A18" s="119" t="s">
        <v>3121</v>
      </c>
      <c r="B18" s="120"/>
      <c r="C18" s="120"/>
      <c r="D18" s="93"/>
    </row>
    <row r="19" ht="36" customHeight="1" spans="1:4">
      <c r="A19" s="119" t="s">
        <v>3122</v>
      </c>
      <c r="B19" s="120"/>
      <c r="C19" s="123"/>
      <c r="D19" s="93"/>
    </row>
    <row r="20" ht="36" customHeight="1" spans="1:4">
      <c r="A20" s="117" t="s">
        <v>3126</v>
      </c>
      <c r="B20" s="118">
        <v>2931</v>
      </c>
      <c r="C20" s="118">
        <v>3099</v>
      </c>
      <c r="D20" s="93">
        <f>(C20-B20)/B20</f>
        <v>0.057</v>
      </c>
    </row>
    <row r="21" ht="36" customHeight="1" spans="1:4">
      <c r="A21" s="119" t="s">
        <v>3120</v>
      </c>
      <c r="B21" s="120"/>
      <c r="C21" s="97"/>
      <c r="D21" s="93"/>
    </row>
    <row r="22" ht="36" customHeight="1" spans="1:4">
      <c r="A22" s="119" t="s">
        <v>3121</v>
      </c>
      <c r="B22" s="120"/>
      <c r="C22" s="120"/>
      <c r="D22" s="93"/>
    </row>
    <row r="23" ht="36" customHeight="1" spans="1:4">
      <c r="A23" s="119" t="s">
        <v>3122</v>
      </c>
      <c r="B23" s="120">
        <v>0</v>
      </c>
      <c r="C23" s="97"/>
      <c r="D23" s="124" t="str">
        <f>IF(B23&gt;0,C23/B23-1,IF(B23&lt;0,-(C23/B23-1),""))</f>
        <v/>
      </c>
    </row>
    <row r="24" ht="36" customHeight="1" spans="1:4">
      <c r="A24" s="117" t="s">
        <v>3127</v>
      </c>
      <c r="B24" s="118">
        <v>36004</v>
      </c>
      <c r="C24" s="92">
        <v>17068</v>
      </c>
      <c r="D24" s="125">
        <f>IF(B24&gt;0,C24/B24-1,IF(B24&lt;0,-(C24/B24-1),""))</f>
        <v>-0.526</v>
      </c>
    </row>
    <row r="25" ht="36" customHeight="1" spans="1:4">
      <c r="A25" s="119" t="s">
        <v>3120</v>
      </c>
      <c r="B25" s="120"/>
      <c r="C25" s="92"/>
      <c r="D25" s="125" t="str">
        <f>IF(B25&gt;0,C25/B25-1,IF(B25&lt;0,-(C25/B25-1),""))</f>
        <v/>
      </c>
    </row>
    <row r="26" ht="36" customHeight="1" spans="1:4">
      <c r="A26" s="119" t="s">
        <v>3121</v>
      </c>
      <c r="B26" s="120"/>
      <c r="C26" s="92"/>
      <c r="D26" s="125" t="str">
        <f>IF(B26&gt;0,C26/B26-1,IF(B26&lt;0,-(C26/B26-1),""))</f>
        <v/>
      </c>
    </row>
    <row r="27" ht="36" customHeight="1" spans="1:4">
      <c r="A27" s="119" t="s">
        <v>3122</v>
      </c>
      <c r="B27" s="120"/>
      <c r="C27" s="92"/>
      <c r="D27" s="125" t="str">
        <f>IF(B27&gt;0,C27/B27-1,IF(B27&lt;0,-(C27/B27-1),""))</f>
        <v/>
      </c>
    </row>
    <row r="28" ht="36" customHeight="1" spans="1:4">
      <c r="A28" s="117" t="s">
        <v>3128</v>
      </c>
      <c r="B28" s="118">
        <v>30823</v>
      </c>
      <c r="C28" s="92">
        <v>31860</v>
      </c>
      <c r="D28" s="93">
        <f>(C28-B28)/B28</f>
        <v>0.034</v>
      </c>
    </row>
    <row r="29" ht="36" customHeight="1" spans="1:4">
      <c r="A29" s="119" t="s">
        <v>3120</v>
      </c>
      <c r="B29" s="120"/>
      <c r="C29" s="120"/>
      <c r="D29" s="93"/>
    </row>
    <row r="30" ht="36" customHeight="1" spans="1:4">
      <c r="A30" s="119" t="s">
        <v>3121</v>
      </c>
      <c r="B30" s="120"/>
      <c r="C30" s="120"/>
      <c r="D30" s="93"/>
    </row>
    <row r="31" ht="36" customHeight="1" spans="1:4">
      <c r="A31" s="119" t="s">
        <v>3122</v>
      </c>
      <c r="B31" s="120"/>
      <c r="C31" s="120"/>
      <c r="D31" s="93"/>
    </row>
    <row r="32" ht="36" customHeight="1" spans="1:4">
      <c r="A32" s="106" t="s">
        <v>3129</v>
      </c>
      <c r="B32" s="118">
        <f>B4+B8+B12+B16+B20+B24+B28</f>
        <v>165333</v>
      </c>
      <c r="C32" s="118">
        <f>C4+C8+C12+C16+C20+C24+C28</f>
        <v>132633</v>
      </c>
      <c r="D32" s="93">
        <f>(C32-B32)/B32</f>
        <v>-0.198</v>
      </c>
    </row>
    <row r="33" ht="36" customHeight="1" spans="1:4">
      <c r="A33" s="119" t="s">
        <v>3130</v>
      </c>
      <c r="B33" s="120"/>
      <c r="C33" s="120"/>
      <c r="D33" s="93"/>
    </row>
    <row r="34" ht="36" customHeight="1" spans="1:4">
      <c r="A34" s="119" t="s">
        <v>3131</v>
      </c>
      <c r="B34" s="120"/>
      <c r="C34" s="120"/>
      <c r="D34" s="93"/>
    </row>
    <row r="35" ht="36" customHeight="1" spans="1:4">
      <c r="A35" s="119" t="s">
        <v>3132</v>
      </c>
      <c r="B35" s="120"/>
      <c r="C35" s="120"/>
      <c r="D35" s="93"/>
    </row>
    <row r="36" ht="36" customHeight="1" spans="1:4">
      <c r="A36" s="107" t="s">
        <v>3133</v>
      </c>
      <c r="B36" s="118"/>
      <c r="C36" s="118"/>
      <c r="D36" s="93"/>
    </row>
    <row r="37" ht="36" customHeight="1" spans="1:4">
      <c r="A37" s="107" t="s">
        <v>3134</v>
      </c>
      <c r="B37" s="118"/>
      <c r="C37" s="92"/>
      <c r="D37" s="93"/>
    </row>
    <row r="38" ht="36" customHeight="1" spans="1:4">
      <c r="A38" s="107" t="s">
        <v>3135</v>
      </c>
      <c r="B38" s="118">
        <v>107439</v>
      </c>
      <c r="C38" s="92">
        <v>131599</v>
      </c>
      <c r="D38" s="93">
        <f>(C38-B38)/B38</f>
        <v>0.225</v>
      </c>
    </row>
    <row r="39" ht="36" customHeight="1" spans="1:4">
      <c r="A39" s="106" t="s">
        <v>3136</v>
      </c>
      <c r="B39" s="118">
        <f>B32+B38</f>
        <v>272772</v>
      </c>
      <c r="C39" s="118">
        <f>C32+C38</f>
        <v>264232</v>
      </c>
      <c r="D39" s="93">
        <f>(C39-B39)/B39</f>
        <v>-0.031</v>
      </c>
    </row>
    <row r="40" spans="2:3">
      <c r="B40" s="126"/>
      <c r="C40" s="126"/>
    </row>
    <row r="41" spans="2:3">
      <c r="B41" s="126"/>
      <c r="C41" s="126"/>
    </row>
    <row r="42" spans="2:3">
      <c r="B42" s="126"/>
      <c r="C42" s="126"/>
    </row>
    <row r="43" spans="2:3">
      <c r="B43" s="126"/>
      <c r="C43" s="126"/>
    </row>
  </sheetData>
  <autoFilter xmlns:etc="http://www.wps.cn/officeDocument/2017/etCustomData" ref="A3:D39" etc:filterBottomFollowUsedRange="0">
    <extLst/>
  </autoFilter>
  <mergeCells count="1">
    <mergeCell ref="A1:D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7"/>
  <sheetViews>
    <sheetView showGridLines="0" showZeros="0" view="pageBreakPreview" zoomScaleNormal="100" topLeftCell="A16" workbookViewId="0">
      <selection activeCell="D37" sqref="D37"/>
    </sheetView>
  </sheetViews>
  <sheetFormatPr defaultColWidth="9" defaultRowHeight="14.25" outlineLevelCol="3"/>
  <cols>
    <col min="1" max="1" width="50.75" style="80" customWidth="1"/>
    <col min="2" max="3" width="20.6333333333333" style="81" customWidth="1"/>
    <col min="4" max="4" width="20.6333333333333" style="80" customWidth="1"/>
    <col min="5" max="6" width="12.6333333333333" style="80"/>
    <col min="7" max="245" width="9" style="80"/>
    <col min="246" max="246" width="41.6333333333333" style="80" customWidth="1"/>
    <col min="247" max="248" width="14.5" style="80" customWidth="1"/>
    <col min="249" max="249" width="13.8833333333333" style="80" customWidth="1"/>
    <col min="250" max="252" width="9" style="80"/>
    <col min="253" max="254" width="10.5" style="80" customWidth="1"/>
    <col min="255" max="16384" width="9" style="80"/>
  </cols>
  <sheetData>
    <row r="1" ht="45" customHeight="1" spans="1:4">
      <c r="A1" s="82" t="s">
        <v>3154</v>
      </c>
      <c r="B1" s="83"/>
      <c r="C1" s="83"/>
      <c r="D1" s="82"/>
    </row>
    <row r="2" ht="20.1" customHeight="1" spans="1:4">
      <c r="A2" s="84"/>
      <c r="B2" s="85"/>
      <c r="C2" s="86"/>
      <c r="D2" s="87" t="s">
        <v>3032</v>
      </c>
    </row>
    <row r="3" ht="45" customHeight="1" spans="1:4">
      <c r="A3" s="88" t="s">
        <v>2453</v>
      </c>
      <c r="B3" s="89" t="s">
        <v>5</v>
      </c>
      <c r="C3" s="89" t="s">
        <v>6</v>
      </c>
      <c r="D3" s="89" t="s">
        <v>7</v>
      </c>
    </row>
    <row r="4" ht="36" customHeight="1" spans="1:4">
      <c r="A4" s="90" t="s">
        <v>3139</v>
      </c>
      <c r="B4" s="91">
        <v>42109</v>
      </c>
      <c r="C4" s="92">
        <v>41030</v>
      </c>
      <c r="D4" s="93">
        <f>(C4-B4)/B4</f>
        <v>-0.026</v>
      </c>
    </row>
    <row r="5" ht="36" customHeight="1" spans="1:4">
      <c r="A5" s="94" t="s">
        <v>3140</v>
      </c>
      <c r="B5" s="95"/>
      <c r="C5" s="96"/>
      <c r="D5" s="93"/>
    </row>
    <row r="6" ht="36" customHeight="1" spans="1:4">
      <c r="A6" s="90" t="s">
        <v>3141</v>
      </c>
      <c r="B6" s="91">
        <v>17145</v>
      </c>
      <c r="C6" s="92">
        <v>19129</v>
      </c>
      <c r="D6" s="93">
        <f>(C6-B6)/B6</f>
        <v>0.116</v>
      </c>
    </row>
    <row r="7" ht="36" customHeight="1" spans="1:4">
      <c r="A7" s="94" t="s">
        <v>3140</v>
      </c>
      <c r="B7" s="95"/>
      <c r="C7" s="97"/>
      <c r="D7" s="93"/>
    </row>
    <row r="8" ht="36" customHeight="1" spans="1:4">
      <c r="A8" s="90" t="s">
        <v>3142</v>
      </c>
      <c r="B8" s="91">
        <v>3209</v>
      </c>
      <c r="C8" s="98">
        <v>1474</v>
      </c>
      <c r="D8" s="93">
        <f>(C8-B8)/B8</f>
        <v>-0.541</v>
      </c>
    </row>
    <row r="9" ht="36" customHeight="1" spans="1:4">
      <c r="A9" s="94" t="s">
        <v>3140</v>
      </c>
      <c r="B9" s="95"/>
      <c r="C9" s="99"/>
      <c r="D9" s="93"/>
    </row>
    <row r="10" ht="36" customHeight="1" spans="1:4">
      <c r="A10" s="90" t="s">
        <v>3143</v>
      </c>
      <c r="B10" s="91">
        <v>35800</v>
      </c>
      <c r="C10" s="92">
        <v>11500</v>
      </c>
      <c r="D10" s="93">
        <f t="shared" ref="D10:D15" si="0">(C10-B10)/B10</f>
        <v>-0.679</v>
      </c>
    </row>
    <row r="11" ht="36" customHeight="1" spans="1:4">
      <c r="A11" s="94" t="s">
        <v>3140</v>
      </c>
      <c r="B11" s="95"/>
      <c r="C11" s="97"/>
      <c r="D11" s="93"/>
    </row>
    <row r="12" ht="36" customHeight="1" spans="1:4">
      <c r="A12" s="90" t="s">
        <v>3144</v>
      </c>
      <c r="B12" s="91">
        <v>2931</v>
      </c>
      <c r="C12" s="92">
        <v>3099</v>
      </c>
      <c r="D12" s="93">
        <f t="shared" si="0"/>
        <v>0.057</v>
      </c>
    </row>
    <row r="13" ht="36" customHeight="1" spans="1:4">
      <c r="A13" s="94" t="s">
        <v>3140</v>
      </c>
      <c r="B13" s="95"/>
      <c r="C13" s="97"/>
      <c r="D13" s="93"/>
    </row>
    <row r="14" s="79" customFormat="1" ht="36" customHeight="1" spans="1:4">
      <c r="A14" s="90" t="s">
        <v>3145</v>
      </c>
      <c r="B14" s="100">
        <v>9156</v>
      </c>
      <c r="C14" s="98">
        <v>10214</v>
      </c>
      <c r="D14" s="93">
        <f t="shared" si="0"/>
        <v>0.116</v>
      </c>
    </row>
    <row r="15" ht="36" customHeight="1" spans="1:4">
      <c r="A15" s="94" t="s">
        <v>3140</v>
      </c>
      <c r="B15" s="101"/>
      <c r="C15" s="102"/>
      <c r="D15" s="93"/>
    </row>
    <row r="16" ht="36" customHeight="1" spans="1:4">
      <c r="A16" s="90" t="s">
        <v>3146</v>
      </c>
      <c r="B16" s="103">
        <v>30823</v>
      </c>
      <c r="C16" s="92">
        <v>16800</v>
      </c>
      <c r="D16" s="93">
        <f>(C16-B16)/B16</f>
        <v>-0.455</v>
      </c>
    </row>
    <row r="17" ht="36" customHeight="1" spans="1:4">
      <c r="A17" s="94" t="s">
        <v>3140</v>
      </c>
      <c r="B17" s="104"/>
      <c r="C17" s="105"/>
      <c r="D17" s="93"/>
    </row>
    <row r="18" ht="36" customHeight="1" spans="1:4">
      <c r="A18" s="106" t="s">
        <v>3147</v>
      </c>
      <c r="B18" s="103">
        <f>B4+B6+B8+B10+B12+B14+B16</f>
        <v>141173</v>
      </c>
      <c r="C18" s="103">
        <f>C4+C6+C8+C10+C12+C14+C16</f>
        <v>103246</v>
      </c>
      <c r="D18" s="93">
        <f>(C18-B18)/B18</f>
        <v>-0.269</v>
      </c>
    </row>
    <row r="19" ht="36" customHeight="1" spans="1:4">
      <c r="A19" s="94" t="s">
        <v>3148</v>
      </c>
      <c r="B19" s="104"/>
      <c r="C19" s="104"/>
      <c r="D19" s="93"/>
    </row>
    <row r="20" ht="36" customHeight="1" spans="1:4">
      <c r="A20" s="90" t="s">
        <v>3149</v>
      </c>
      <c r="B20" s="103"/>
      <c r="C20" s="98"/>
      <c r="D20" s="93"/>
    </row>
    <row r="21" ht="36" customHeight="1" spans="1:4">
      <c r="A21" s="107" t="s">
        <v>3150</v>
      </c>
      <c r="B21" s="103"/>
      <c r="C21" s="98"/>
      <c r="D21" s="93"/>
    </row>
    <row r="22" ht="36" customHeight="1" spans="1:4">
      <c r="A22" s="107" t="s">
        <v>3151</v>
      </c>
      <c r="B22" s="103">
        <v>131599</v>
      </c>
      <c r="C22" s="98">
        <v>160986</v>
      </c>
      <c r="D22" s="93">
        <f>(C22-B22)/B22</f>
        <v>0.223</v>
      </c>
    </row>
    <row r="23" ht="36" customHeight="1" spans="1:4">
      <c r="A23" s="106" t="s">
        <v>3152</v>
      </c>
      <c r="B23" s="103">
        <f>B18+B22</f>
        <v>272772</v>
      </c>
      <c r="C23" s="103">
        <f>C18+C22</f>
        <v>264232</v>
      </c>
      <c r="D23" s="93">
        <f>(C23-B23)/B23</f>
        <v>-0.031</v>
      </c>
    </row>
    <row r="24" spans="2:3">
      <c r="B24" s="108"/>
      <c r="C24" s="108"/>
    </row>
    <row r="25" spans="2:3">
      <c r="B25" s="108"/>
      <c r="C25" s="108"/>
    </row>
    <row r="26" spans="2:3">
      <c r="B26" s="108"/>
      <c r="C26" s="108"/>
    </row>
    <row r="27" spans="2:3">
      <c r="B27" s="108"/>
      <c r="C27" s="108"/>
    </row>
  </sheetData>
  <autoFilter xmlns:etc="http://www.wps.cn/officeDocument/2017/etCustomData" ref="A3:E23" etc:filterBottomFollowUsedRange="0">
    <extLst/>
  </autoFilter>
  <mergeCells count="1">
    <mergeCell ref="A1:D1"/>
  </mergeCells>
  <conditionalFormatting sqref="E16">
    <cfRule type="cellIs" dxfId="5" priority="5" stopIfTrue="1" operator="lessThan">
      <formula>0</formula>
    </cfRule>
  </conditionalFormatting>
  <conditionalFormatting sqref="B14:B23 C18:C19 C23">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workbookViewId="0">
      <selection activeCell="A2" sqref="A2:G2"/>
    </sheetView>
  </sheetViews>
  <sheetFormatPr defaultColWidth="10" defaultRowHeight="13.5" outlineLevelCol="6"/>
  <cols>
    <col min="1" max="1" width="24.6333333333333" style="31" customWidth="1"/>
    <col min="2" max="7" width="15.6333333333333" style="31" customWidth="1"/>
    <col min="8" max="8" width="9.76666666666667" style="31" customWidth="1"/>
    <col min="9" max="16384" width="10" style="31"/>
  </cols>
  <sheetData>
    <row r="1" s="31" customFormat="1" ht="30" customHeight="1" spans="1:1">
      <c r="A1" s="59"/>
    </row>
    <row r="2" s="31" customFormat="1" ht="28.6" customHeight="1" spans="1:7">
      <c r="A2" s="74" t="s">
        <v>3155</v>
      </c>
      <c r="B2" s="74"/>
      <c r="C2" s="74"/>
      <c r="D2" s="74"/>
      <c r="E2" s="74"/>
      <c r="F2" s="74"/>
      <c r="G2" s="74"/>
    </row>
    <row r="3" s="31" customFormat="1" ht="23" customHeight="1" spans="1:7">
      <c r="A3" s="64"/>
      <c r="B3" s="64"/>
      <c r="F3" s="65" t="s">
        <v>3156</v>
      </c>
      <c r="G3" s="65"/>
    </row>
    <row r="4" s="31" customFormat="1" ht="30" customHeight="1" spans="1:7">
      <c r="A4" s="69" t="s">
        <v>3157</v>
      </c>
      <c r="B4" s="69" t="s">
        <v>3158</v>
      </c>
      <c r="C4" s="69"/>
      <c r="D4" s="69"/>
      <c r="E4" s="69" t="s">
        <v>3159</v>
      </c>
      <c r="F4" s="69"/>
      <c r="G4" s="69"/>
    </row>
    <row r="5" s="31" customFormat="1" ht="30" customHeight="1" spans="1:7">
      <c r="A5" s="69"/>
      <c r="B5" s="75"/>
      <c r="C5" s="69" t="s">
        <v>3160</v>
      </c>
      <c r="D5" s="69" t="s">
        <v>3161</v>
      </c>
      <c r="E5" s="75"/>
      <c r="F5" s="69" t="s">
        <v>3160</v>
      </c>
      <c r="G5" s="69" t="s">
        <v>3161</v>
      </c>
    </row>
    <row r="6" s="31" customFormat="1" ht="30" customHeight="1" spans="1:7">
      <c r="A6" s="69" t="s">
        <v>3162</v>
      </c>
      <c r="B6" s="69" t="s">
        <v>3163</v>
      </c>
      <c r="C6" s="69" t="s">
        <v>3164</v>
      </c>
      <c r="D6" s="69" t="s">
        <v>3165</v>
      </c>
      <c r="E6" s="69" t="s">
        <v>3166</v>
      </c>
      <c r="F6" s="69" t="s">
        <v>3167</v>
      </c>
      <c r="G6" s="69" t="s">
        <v>3168</v>
      </c>
    </row>
    <row r="7" s="31" customFormat="1" ht="30" customHeight="1" spans="1:7">
      <c r="A7" s="71" t="s">
        <v>3169</v>
      </c>
      <c r="B7" s="75">
        <f>C7+D7</f>
        <v>53.78</v>
      </c>
      <c r="C7" s="75">
        <v>29.6</v>
      </c>
      <c r="D7" s="75">
        <v>24.18</v>
      </c>
      <c r="E7" s="75">
        <f>F7+G7</f>
        <v>46.95</v>
      </c>
      <c r="F7" s="75">
        <v>24.41</v>
      </c>
      <c r="G7" s="75">
        <v>22.54</v>
      </c>
    </row>
    <row r="8" s="31" customFormat="1" ht="30" customHeight="1" spans="1:7">
      <c r="A8" s="71"/>
      <c r="B8" s="75"/>
      <c r="C8" s="75"/>
      <c r="D8" s="75"/>
      <c r="E8" s="75"/>
      <c r="F8" s="75"/>
      <c r="G8" s="75"/>
    </row>
    <row r="9" s="31" customFormat="1" ht="44" customHeight="1" spans="1:7">
      <c r="A9" s="76"/>
      <c r="B9" s="75"/>
      <c r="C9" s="75"/>
      <c r="D9" s="75"/>
      <c r="E9" s="75"/>
      <c r="F9" s="75"/>
      <c r="G9" s="75"/>
    </row>
    <row r="10" s="31" customFormat="1" ht="30" customHeight="1" spans="1:7">
      <c r="A10" s="76"/>
      <c r="B10" s="75"/>
      <c r="C10" s="75"/>
      <c r="D10" s="75"/>
      <c r="E10" s="75"/>
      <c r="F10" s="75"/>
      <c r="G10" s="75"/>
    </row>
    <row r="11" s="31" customFormat="1" ht="30" customHeight="1" spans="1:7">
      <c r="A11" s="76"/>
      <c r="B11" s="75"/>
      <c r="C11" s="75"/>
      <c r="D11" s="75"/>
      <c r="E11" s="75"/>
      <c r="F11" s="75"/>
      <c r="G11" s="75"/>
    </row>
    <row r="12" s="31" customFormat="1" ht="30" customHeight="1" spans="1:7">
      <c r="A12" s="76"/>
      <c r="B12" s="75"/>
      <c r="C12" s="75"/>
      <c r="D12" s="75"/>
      <c r="E12" s="75"/>
      <c r="F12" s="75"/>
      <c r="G12" s="75"/>
    </row>
    <row r="13" s="33" customFormat="1" ht="25" customHeight="1" spans="1:7">
      <c r="A13" s="58" t="s">
        <v>3170</v>
      </c>
      <c r="B13" s="58"/>
      <c r="C13" s="58"/>
      <c r="D13" s="58"/>
      <c r="E13" s="58"/>
      <c r="F13" s="58"/>
      <c r="G13" s="58"/>
    </row>
    <row r="14" s="33" customFormat="1" ht="25" customHeight="1" spans="1:7">
      <c r="A14" s="58" t="s">
        <v>3171</v>
      </c>
      <c r="B14" s="58"/>
      <c r="C14" s="58"/>
      <c r="D14" s="58"/>
      <c r="E14" s="58"/>
      <c r="F14" s="58"/>
      <c r="G14" s="58"/>
    </row>
    <row r="15" s="31" customFormat="1" ht="18" customHeight="1" spans="1:7">
      <c r="A15" s="59"/>
      <c r="B15" s="59"/>
      <c r="C15" s="59"/>
      <c r="D15" s="59"/>
      <c r="E15" s="59"/>
      <c r="F15" s="59"/>
      <c r="G15" s="59"/>
    </row>
    <row r="16" s="31" customFormat="1" ht="18" customHeight="1" spans="1:7">
      <c r="A16" s="59"/>
      <c r="B16" s="59"/>
      <c r="C16" s="59"/>
      <c r="D16" s="59"/>
      <c r="E16" s="59"/>
      <c r="F16" s="59"/>
      <c r="G16" s="59"/>
    </row>
    <row r="17" s="31" customFormat="1" ht="18" customHeight="1" spans="1:7">
      <c r="A17" s="59"/>
      <c r="B17" s="59"/>
      <c r="C17" s="59"/>
      <c r="D17" s="59"/>
      <c r="E17" s="59"/>
      <c r="F17" s="59"/>
      <c r="G17" s="59"/>
    </row>
    <row r="18" s="31" customFormat="1" ht="18" customHeight="1" spans="1:7">
      <c r="A18" s="59"/>
      <c r="B18" s="59"/>
      <c r="C18" s="59"/>
      <c r="D18" s="59"/>
      <c r="E18" s="59"/>
      <c r="F18" s="59"/>
      <c r="G18" s="59"/>
    </row>
    <row r="19" s="31" customFormat="1" ht="14" customHeight="1" spans="1:7">
      <c r="A19" s="59"/>
      <c r="B19" s="59"/>
      <c r="C19" s="59"/>
      <c r="D19" s="59"/>
      <c r="E19" s="59"/>
      <c r="F19" s="59"/>
      <c r="G19" s="59"/>
    </row>
    <row r="20" s="31" customFormat="1" ht="33" customHeight="1" spans="1:7">
      <c r="A20" s="64"/>
      <c r="B20" s="64"/>
      <c r="C20" s="64"/>
      <c r="D20" s="64"/>
      <c r="E20" s="64"/>
      <c r="F20" s="64"/>
      <c r="G20" s="64"/>
    </row>
    <row r="21" s="31" customFormat="1" ht="28.6" customHeight="1" spans="1:7">
      <c r="A21" s="74"/>
      <c r="B21" s="74"/>
      <c r="C21" s="74"/>
      <c r="D21" s="74"/>
      <c r="E21" s="74"/>
      <c r="F21" s="74"/>
      <c r="G21" s="74"/>
    </row>
    <row r="22" s="31" customFormat="1" ht="16" customHeight="1" spans="1:7">
      <c r="A22" s="77"/>
      <c r="B22" s="77"/>
      <c r="C22" s="77"/>
      <c r="D22" s="77"/>
      <c r="E22" s="77"/>
      <c r="F22" s="77"/>
      <c r="G22" s="77"/>
    </row>
    <row r="23" s="31" customFormat="1" ht="21" customHeight="1" spans="1:7">
      <c r="A23" s="64"/>
      <c r="B23" s="64"/>
      <c r="F23" s="65"/>
      <c r="G23" s="65"/>
    </row>
    <row r="24" s="31" customFormat="1" ht="30" customHeight="1" spans="1:7">
      <c r="A24" s="69"/>
      <c r="B24" s="69"/>
      <c r="C24" s="69"/>
      <c r="D24" s="69"/>
      <c r="E24" s="69"/>
      <c r="F24" s="69"/>
      <c r="G24" s="69"/>
    </row>
    <row r="25" s="31" customFormat="1" ht="30" customHeight="1" spans="1:7">
      <c r="A25" s="69"/>
      <c r="B25" s="75"/>
      <c r="C25" s="69"/>
      <c r="D25" s="69"/>
      <c r="E25" s="75"/>
      <c r="F25" s="69"/>
      <c r="G25" s="69"/>
    </row>
    <row r="26" s="31" customFormat="1" ht="30" customHeight="1" spans="1:7">
      <c r="A26" s="69"/>
      <c r="B26" s="69"/>
      <c r="C26" s="69"/>
      <c r="D26" s="69"/>
      <c r="E26" s="69"/>
      <c r="F26" s="69"/>
      <c r="G26" s="69"/>
    </row>
    <row r="27" s="31" customFormat="1" ht="30" customHeight="1" spans="1:7">
      <c r="A27" s="70"/>
      <c r="B27" s="78"/>
      <c r="C27" s="78"/>
      <c r="D27" s="78"/>
      <c r="E27" s="78"/>
      <c r="F27" s="78"/>
      <c r="G27" s="78"/>
    </row>
    <row r="28" s="31" customFormat="1" ht="30" customHeight="1" spans="1:7">
      <c r="A28" s="70"/>
      <c r="B28" s="78"/>
      <c r="C28" s="78"/>
      <c r="D28" s="78"/>
      <c r="E28" s="78"/>
      <c r="F28" s="78"/>
      <c r="G28" s="78"/>
    </row>
    <row r="29" s="31" customFormat="1" ht="30" customHeight="1" spans="1:7">
      <c r="A29" s="70"/>
      <c r="B29" s="78"/>
      <c r="C29" s="78"/>
      <c r="D29" s="78"/>
      <c r="E29" s="78"/>
      <c r="F29" s="78"/>
      <c r="G29" s="78"/>
    </row>
    <row r="30" s="31" customFormat="1" ht="30" customHeight="1" spans="1:7">
      <c r="A30" s="70"/>
      <c r="B30" s="78"/>
      <c r="C30" s="78"/>
      <c r="D30" s="78"/>
      <c r="E30" s="78"/>
      <c r="F30" s="78"/>
      <c r="G30" s="78"/>
    </row>
    <row r="31" s="31" customFormat="1" ht="30" customHeight="1" spans="1:7">
      <c r="A31" s="76"/>
      <c r="B31" s="78"/>
      <c r="C31" s="78"/>
      <c r="D31" s="78"/>
      <c r="E31" s="78"/>
      <c r="F31" s="78"/>
      <c r="G31" s="78"/>
    </row>
    <row r="32" s="33" customFormat="1" ht="25" customHeight="1" spans="1:7">
      <c r="A32" s="73"/>
      <c r="B32" s="73"/>
      <c r="C32" s="73"/>
      <c r="D32" s="73"/>
      <c r="E32" s="73"/>
      <c r="F32" s="73"/>
      <c r="G32" s="73"/>
    </row>
    <row r="33" s="33" customFormat="1" ht="25" customHeight="1" spans="1:7">
      <c r="A33" s="73"/>
      <c r="B33" s="73"/>
      <c r="C33" s="73"/>
      <c r="D33" s="73"/>
      <c r="E33" s="73"/>
      <c r="F33" s="73"/>
      <c r="G33" s="73"/>
    </row>
  </sheetData>
  <mergeCells count="15">
    <mergeCell ref="A2:G2"/>
    <mergeCell ref="F3:G3"/>
    <mergeCell ref="B4:D4"/>
    <mergeCell ref="E4:G4"/>
    <mergeCell ref="A13:G13"/>
    <mergeCell ref="A14:G14"/>
    <mergeCell ref="A21:G21"/>
    <mergeCell ref="A22:G22"/>
    <mergeCell ref="F23:G23"/>
    <mergeCell ref="B24:D24"/>
    <mergeCell ref="E24:G24"/>
    <mergeCell ref="A32:G32"/>
    <mergeCell ref="A33:G33"/>
    <mergeCell ref="A4:A5"/>
    <mergeCell ref="A24:A25"/>
  </mergeCells>
  <printOptions horizontalCentered="1"/>
  <pageMargins left="0.708333333333333" right="0.708333333333333" top="0.629861111111111" bottom="0.751388888888889" header="0.306944444444444" footer="0.306944444444444"/>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B10" sqref="B10"/>
    </sheetView>
  </sheetViews>
  <sheetFormatPr defaultColWidth="10" defaultRowHeight="13.5" outlineLevelCol="6"/>
  <cols>
    <col min="1" max="1" width="62.25" style="31" customWidth="1"/>
    <col min="2" max="3" width="28.6333333333333" style="31" customWidth="1"/>
    <col min="4" max="4" width="9.76666666666667" style="31" customWidth="1"/>
    <col min="5" max="16384" width="10" style="31"/>
  </cols>
  <sheetData>
    <row r="1" s="31" customFormat="1" ht="23" customHeight="1"/>
    <row r="2" s="31" customFormat="1" ht="14.3" customHeight="1" spans="1:1">
      <c r="A2" s="59"/>
    </row>
    <row r="3" s="31" customFormat="1" ht="28.6" customHeight="1" spans="1:3">
      <c r="A3" s="55" t="s">
        <v>3172</v>
      </c>
      <c r="B3" s="55"/>
      <c r="C3" s="55"/>
    </row>
    <row r="4" s="31" customFormat="1" ht="27" customHeight="1" spans="1:3">
      <c r="A4" s="64"/>
      <c r="B4" s="64"/>
      <c r="C4" s="65" t="s">
        <v>3156</v>
      </c>
    </row>
    <row r="5" s="67" customFormat="1" ht="24" customHeight="1" spans="1:3">
      <c r="A5" s="69" t="s">
        <v>3173</v>
      </c>
      <c r="B5" s="69" t="s">
        <v>3113</v>
      </c>
      <c r="C5" s="69" t="s">
        <v>3174</v>
      </c>
    </row>
    <row r="6" s="67" customFormat="1" ht="32" customHeight="1" spans="1:3">
      <c r="A6" s="70" t="s">
        <v>3175</v>
      </c>
      <c r="B6" s="66"/>
      <c r="C6" s="66">
        <v>24.84</v>
      </c>
    </row>
    <row r="7" s="67" customFormat="1" ht="32" customHeight="1" spans="1:3">
      <c r="A7" s="70" t="s">
        <v>3176</v>
      </c>
      <c r="B7" s="66">
        <v>29.6</v>
      </c>
      <c r="C7" s="66">
        <v>29.6</v>
      </c>
    </row>
    <row r="8" s="67" customFormat="1" ht="32" customHeight="1" spans="1:3">
      <c r="A8" s="70" t="s">
        <v>3177</v>
      </c>
      <c r="B8" s="66"/>
      <c r="C8" s="66"/>
    </row>
    <row r="9" s="67" customFormat="1" ht="30" customHeight="1" spans="1:3">
      <c r="A9" s="71" t="s">
        <v>3178</v>
      </c>
      <c r="B9" s="66"/>
      <c r="C9" s="66"/>
    </row>
    <row r="10" s="67" customFormat="1" ht="32" customHeight="1" spans="1:3">
      <c r="A10" s="71" t="s">
        <v>3179</v>
      </c>
      <c r="B10" s="66"/>
      <c r="C10" s="66">
        <v>3.88</v>
      </c>
    </row>
    <row r="11" s="67" customFormat="1" ht="32" customHeight="1" spans="1:3">
      <c r="A11" s="70" t="s">
        <v>3180</v>
      </c>
      <c r="B11" s="66">
        <v>4.32</v>
      </c>
      <c r="C11" s="66">
        <v>4.32</v>
      </c>
    </row>
    <row r="12" s="67" customFormat="1" ht="32" customHeight="1" spans="1:3">
      <c r="A12" s="70" t="s">
        <v>3181</v>
      </c>
      <c r="B12" s="66"/>
      <c r="C12" s="66">
        <v>24.41</v>
      </c>
    </row>
    <row r="13" s="67" customFormat="1" ht="32" customHeight="1" spans="1:3">
      <c r="A13" s="70" t="s">
        <v>3182</v>
      </c>
      <c r="B13" s="66"/>
      <c r="C13" s="66"/>
    </row>
    <row r="14" s="67" customFormat="1" ht="32" customHeight="1" spans="1:3">
      <c r="A14" s="70" t="s">
        <v>3183</v>
      </c>
      <c r="B14" s="66"/>
      <c r="C14" s="66"/>
    </row>
    <row r="15" s="68" customFormat="1" ht="69" customHeight="1" spans="1:7">
      <c r="A15" s="72" t="s">
        <v>3184</v>
      </c>
      <c r="B15" s="72"/>
      <c r="C15" s="72"/>
      <c r="D15" s="73"/>
      <c r="E15" s="73"/>
      <c r="F15" s="73"/>
      <c r="G15" s="73"/>
    </row>
    <row r="16" s="31" customFormat="1" spans="1:3">
      <c r="A16" s="64"/>
      <c r="B16" s="64"/>
      <c r="C16" s="64"/>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H15" sqref="H15"/>
    </sheetView>
  </sheetViews>
  <sheetFormatPr defaultColWidth="10" defaultRowHeight="13.5" outlineLevelCol="6"/>
  <cols>
    <col min="1" max="1" width="60" style="31" customWidth="1"/>
    <col min="2" max="3" width="25.6333333333333" style="31" customWidth="1"/>
    <col min="4" max="4" width="9.76666666666667" style="31" customWidth="1"/>
    <col min="5" max="16384" width="10" style="31"/>
  </cols>
  <sheetData>
    <row r="1" s="31" customFormat="1" ht="23" customHeight="1"/>
    <row r="2" s="31" customFormat="1" ht="14.3" customHeight="1" spans="1:1">
      <c r="A2" s="59"/>
    </row>
    <row r="3" s="31" customFormat="1" ht="28.6" customHeight="1" spans="1:3">
      <c r="A3" s="55" t="s">
        <v>3185</v>
      </c>
      <c r="B3" s="55"/>
      <c r="C3" s="55"/>
    </row>
    <row r="4" s="31" customFormat="1" ht="27" customHeight="1" spans="1:3">
      <c r="A4" s="64"/>
      <c r="B4" s="64"/>
      <c r="C4" s="65" t="s">
        <v>3156</v>
      </c>
    </row>
    <row r="5" s="31" customFormat="1" ht="24" customHeight="1" spans="1:3">
      <c r="A5" s="38" t="s">
        <v>3173</v>
      </c>
      <c r="B5" s="38" t="s">
        <v>3113</v>
      </c>
      <c r="C5" s="38" t="s">
        <v>3174</v>
      </c>
    </row>
    <row r="6" s="31" customFormat="1" ht="32" customHeight="1" spans="1:3">
      <c r="A6" s="61" t="s">
        <v>3175</v>
      </c>
      <c r="B6" s="66"/>
      <c r="C6" s="66">
        <v>24.84</v>
      </c>
    </row>
    <row r="7" s="31" customFormat="1" ht="32" customHeight="1" spans="1:3">
      <c r="A7" s="61" t="s">
        <v>3176</v>
      </c>
      <c r="B7" s="66">
        <v>29.6</v>
      </c>
      <c r="C7" s="66">
        <v>29.6</v>
      </c>
    </row>
    <row r="8" s="31" customFormat="1" ht="32" customHeight="1" spans="1:3">
      <c r="A8" s="61" t="s">
        <v>3177</v>
      </c>
      <c r="B8" s="66"/>
      <c r="C8" s="66"/>
    </row>
    <row r="9" s="31" customFormat="1" ht="32" customHeight="1" spans="1:3">
      <c r="A9" s="61" t="s">
        <v>3186</v>
      </c>
      <c r="B9" s="66"/>
      <c r="C9" s="66"/>
    </row>
    <row r="10" s="31" customFormat="1" ht="32" customHeight="1" spans="1:3">
      <c r="A10" s="61" t="s">
        <v>3187</v>
      </c>
      <c r="B10" s="66"/>
      <c r="C10" s="66">
        <v>3.88</v>
      </c>
    </row>
    <row r="11" s="31" customFormat="1" ht="32" customHeight="1" spans="1:3">
      <c r="A11" s="61" t="s">
        <v>3180</v>
      </c>
      <c r="B11" s="66">
        <v>4.32</v>
      </c>
      <c r="C11" s="66">
        <v>4.32</v>
      </c>
    </row>
    <row r="12" s="31" customFormat="1" ht="32" customHeight="1" spans="1:3">
      <c r="A12" s="61" t="s">
        <v>3181</v>
      </c>
      <c r="B12" s="66"/>
      <c r="C12" s="66">
        <v>24.41</v>
      </c>
    </row>
    <row r="13" s="31" customFormat="1" ht="32" customHeight="1" spans="1:3">
      <c r="A13" s="61" t="s">
        <v>3182</v>
      </c>
      <c r="B13" s="66"/>
      <c r="C13" s="66"/>
    </row>
    <row r="14" s="31" customFormat="1" ht="32" customHeight="1" spans="1:3">
      <c r="A14" s="61" t="s">
        <v>3183</v>
      </c>
      <c r="B14" s="66"/>
      <c r="C14" s="66"/>
    </row>
    <row r="15" s="33" customFormat="1" ht="69" customHeight="1" spans="1:7">
      <c r="A15" s="43" t="s">
        <v>3188</v>
      </c>
      <c r="B15" s="43"/>
      <c r="C15" s="43"/>
      <c r="D15" s="58"/>
      <c r="E15" s="58"/>
      <c r="F15" s="58"/>
      <c r="G15" s="58"/>
    </row>
    <row r="16" s="31" customFormat="1" spans="1:3">
      <c r="A16" s="64"/>
      <c r="B16" s="64"/>
      <c r="C16" s="64"/>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3" sqref="A3:C3"/>
    </sheetView>
  </sheetViews>
  <sheetFormatPr defaultColWidth="10" defaultRowHeight="13.5" outlineLevelCol="2"/>
  <cols>
    <col min="1" max="1" width="60.5" style="31" customWidth="1"/>
    <col min="2" max="3" width="25.6333333333333" style="31" customWidth="1"/>
    <col min="4" max="4" width="9.76666666666667" style="31" customWidth="1"/>
    <col min="5" max="16384" width="10" style="31"/>
  </cols>
  <sheetData>
    <row r="1" s="31" customFormat="1" ht="24" customHeight="1"/>
    <row r="2" s="31" customFormat="1" ht="14.3" customHeight="1" spans="1:1">
      <c r="A2" s="59"/>
    </row>
    <row r="3" s="31" customFormat="1" ht="28.6" customHeight="1" spans="1:3">
      <c r="A3" s="55" t="s">
        <v>3189</v>
      </c>
      <c r="B3" s="55"/>
      <c r="C3" s="55"/>
    </row>
    <row r="4" s="31" customFormat="1" ht="25" customHeight="1" spans="1:3">
      <c r="A4" s="64"/>
      <c r="B4" s="64"/>
      <c r="C4" s="65" t="s">
        <v>3156</v>
      </c>
    </row>
    <row r="5" s="31" customFormat="1" ht="32" customHeight="1" spans="1:3">
      <c r="A5" s="38" t="s">
        <v>3173</v>
      </c>
      <c r="B5" s="38" t="s">
        <v>3113</v>
      </c>
      <c r="C5" s="38" t="s">
        <v>3174</v>
      </c>
    </row>
    <row r="6" s="31" customFormat="1" ht="32" customHeight="1" spans="1:3">
      <c r="A6" s="61" t="s">
        <v>3190</v>
      </c>
      <c r="B6" s="62">
        <v>22.58</v>
      </c>
      <c r="C6" s="62">
        <v>22.58</v>
      </c>
    </row>
    <row r="7" s="31" customFormat="1" ht="32" customHeight="1" spans="1:3">
      <c r="A7" s="61" t="s">
        <v>3191</v>
      </c>
      <c r="B7" s="62">
        <v>24.18</v>
      </c>
      <c r="C7" s="62">
        <v>24.18</v>
      </c>
    </row>
    <row r="8" s="31" customFormat="1" ht="32" customHeight="1" spans="1:3">
      <c r="A8" s="61" t="s">
        <v>3192</v>
      </c>
      <c r="B8" s="62"/>
      <c r="C8" s="62">
        <v>0.19</v>
      </c>
    </row>
    <row r="9" s="31" customFormat="1" ht="32" customHeight="1" spans="1:3">
      <c r="A9" s="61" t="s">
        <v>3193</v>
      </c>
      <c r="B9" s="62">
        <v>0.23</v>
      </c>
      <c r="C9" s="62">
        <v>0.23</v>
      </c>
    </row>
    <row r="10" s="31" customFormat="1" ht="32" customHeight="1" spans="1:3">
      <c r="A10" s="61" t="s">
        <v>3194</v>
      </c>
      <c r="B10" s="62">
        <v>22.54</v>
      </c>
      <c r="C10" s="62">
        <v>22.54</v>
      </c>
    </row>
    <row r="11" s="31" customFormat="1" ht="32" customHeight="1" spans="1:3">
      <c r="A11" s="61" t="s">
        <v>3195</v>
      </c>
      <c r="B11" s="62"/>
      <c r="C11" s="62"/>
    </row>
    <row r="12" s="31" customFormat="1" ht="32" customHeight="1" spans="1:3">
      <c r="A12" s="61" t="s">
        <v>3196</v>
      </c>
      <c r="B12" s="62">
        <v>24.18</v>
      </c>
      <c r="C12" s="62">
        <v>24.18</v>
      </c>
    </row>
    <row r="13" s="33" customFormat="1" ht="72" customHeight="1" spans="1:3">
      <c r="A13" s="43" t="s">
        <v>3197</v>
      </c>
      <c r="B13" s="43"/>
      <c r="C13" s="43"/>
    </row>
    <row r="14" s="31" customFormat="1" ht="31" customHeight="1" spans="1:3">
      <c r="A14" s="63"/>
      <c r="B14" s="63"/>
      <c r="C14" s="63"/>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16" sqref="B16"/>
    </sheetView>
  </sheetViews>
  <sheetFormatPr defaultColWidth="10" defaultRowHeight="13.5" outlineLevelCol="2"/>
  <cols>
    <col min="1" max="1" width="59.3833333333333" style="31" customWidth="1"/>
    <col min="2" max="3" width="25.6333333333333" style="31" customWidth="1"/>
    <col min="4" max="4" width="9.76666666666667" style="31" customWidth="1"/>
    <col min="5" max="16384" width="10" style="31"/>
  </cols>
  <sheetData>
    <row r="1" s="31" customFormat="1" ht="24" customHeight="1"/>
    <row r="2" s="31" customFormat="1" ht="14.3" customHeight="1" spans="1:1">
      <c r="A2" s="59"/>
    </row>
    <row r="3" s="31" customFormat="1" ht="28.6" customHeight="1" spans="1:3">
      <c r="A3" s="55" t="s">
        <v>3198</v>
      </c>
      <c r="B3" s="55"/>
      <c r="C3" s="55"/>
    </row>
    <row r="4" s="32" customFormat="1" ht="25" customHeight="1" spans="1:3">
      <c r="A4" s="60"/>
      <c r="B4" s="60"/>
      <c r="C4" s="46" t="s">
        <v>3156</v>
      </c>
    </row>
    <row r="5" s="32" customFormat="1" ht="32" customHeight="1" spans="1:3">
      <c r="A5" s="38" t="s">
        <v>3173</v>
      </c>
      <c r="B5" s="38" t="s">
        <v>3113</v>
      </c>
      <c r="C5" s="38" t="s">
        <v>3174</v>
      </c>
    </row>
    <row r="6" s="32" customFormat="1" ht="32" customHeight="1" spans="1:3">
      <c r="A6" s="61" t="s">
        <v>3190</v>
      </c>
      <c r="B6" s="62">
        <v>22.58</v>
      </c>
      <c r="C6" s="62">
        <v>22.58</v>
      </c>
    </row>
    <row r="7" s="32" customFormat="1" ht="32" customHeight="1" spans="1:3">
      <c r="A7" s="61" t="s">
        <v>3191</v>
      </c>
      <c r="B7" s="62">
        <v>24.18</v>
      </c>
      <c r="C7" s="62">
        <v>24.18</v>
      </c>
    </row>
    <row r="8" s="32" customFormat="1" ht="32" customHeight="1" spans="1:3">
      <c r="A8" s="61" t="s">
        <v>3192</v>
      </c>
      <c r="B8" s="62"/>
      <c r="C8" s="62">
        <v>0.19</v>
      </c>
    </row>
    <row r="9" s="32" customFormat="1" ht="32" customHeight="1" spans="1:3">
      <c r="A9" s="61" t="s">
        <v>3193</v>
      </c>
      <c r="B9" s="62">
        <v>0.23</v>
      </c>
      <c r="C9" s="62">
        <v>0.23</v>
      </c>
    </row>
    <row r="10" s="32" customFormat="1" ht="32" customHeight="1" spans="1:3">
      <c r="A10" s="61" t="s">
        <v>3194</v>
      </c>
      <c r="B10" s="62">
        <v>22.54</v>
      </c>
      <c r="C10" s="62">
        <v>22.54</v>
      </c>
    </row>
    <row r="11" s="32" customFormat="1" ht="32" customHeight="1" spans="1:3">
      <c r="A11" s="61" t="s">
        <v>3195</v>
      </c>
      <c r="B11" s="62"/>
      <c r="C11" s="62"/>
    </row>
    <row r="12" s="32" customFormat="1" ht="32" customHeight="1" spans="1:3">
      <c r="A12" s="61" t="s">
        <v>3196</v>
      </c>
      <c r="B12" s="62">
        <v>24.18</v>
      </c>
      <c r="C12" s="62">
        <v>24.18</v>
      </c>
    </row>
    <row r="13" s="33" customFormat="1" ht="65" customHeight="1" spans="1:3">
      <c r="A13" s="43" t="s">
        <v>3199</v>
      </c>
      <c r="B13" s="43"/>
      <c r="C13" s="43"/>
    </row>
    <row r="14" s="31" customFormat="1" ht="31" customHeight="1" spans="1:3">
      <c r="A14" s="63"/>
      <c r="B14" s="63"/>
      <c r="C14" s="63"/>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22" workbookViewId="0">
      <selection activeCell="D49" sqref="D49"/>
    </sheetView>
  </sheetViews>
  <sheetFormatPr defaultColWidth="10" defaultRowHeight="13.5" outlineLevelCol="3"/>
  <cols>
    <col min="1" max="1" width="36" style="31" customWidth="1"/>
    <col min="2" max="4" width="15.6333333333333" style="31" customWidth="1"/>
    <col min="5" max="5" width="9.76666666666667" style="31" customWidth="1"/>
    <col min="6" max="16384" width="10" style="31"/>
  </cols>
  <sheetData>
    <row r="1" s="31" customFormat="1" ht="22" customHeight="1"/>
    <row r="2" s="31" customFormat="1" ht="14.3" customHeight="1" spans="1:1">
      <c r="A2" s="54"/>
    </row>
    <row r="3" s="31" customFormat="1" ht="63" customHeight="1" spans="1:4">
      <c r="A3" s="55" t="s">
        <v>3200</v>
      </c>
      <c r="B3" s="55"/>
      <c r="C3" s="55"/>
      <c r="D3" s="55"/>
    </row>
    <row r="4" s="32" customFormat="1" ht="30" customHeight="1" spans="4:4">
      <c r="D4" s="46" t="s">
        <v>3156</v>
      </c>
    </row>
    <row r="5" s="32" customFormat="1" ht="25" customHeight="1" spans="1:4">
      <c r="A5" s="38" t="s">
        <v>3173</v>
      </c>
      <c r="B5" s="38" t="s">
        <v>3201</v>
      </c>
      <c r="C5" s="38" t="s">
        <v>3202</v>
      </c>
      <c r="D5" s="38" t="s">
        <v>3203</v>
      </c>
    </row>
    <row r="6" s="32" customFormat="1" ht="25" customHeight="1" spans="1:4">
      <c r="A6" s="56" t="s">
        <v>3204</v>
      </c>
      <c r="B6" s="40" t="s">
        <v>3205</v>
      </c>
      <c r="C6" s="48">
        <f>C7+C9</f>
        <v>4.07</v>
      </c>
      <c r="D6" s="48">
        <f>D7+D9</f>
        <v>4.07</v>
      </c>
    </row>
    <row r="7" s="32" customFormat="1" ht="25" customHeight="1" spans="1:4">
      <c r="A7" s="57" t="s">
        <v>3206</v>
      </c>
      <c r="B7" s="40" t="s">
        <v>3164</v>
      </c>
      <c r="C7" s="48">
        <v>3.88</v>
      </c>
      <c r="D7" s="48">
        <v>3.88</v>
      </c>
    </row>
    <row r="8" s="32" customFormat="1" ht="25" customHeight="1" spans="1:4">
      <c r="A8" s="57" t="s">
        <v>3207</v>
      </c>
      <c r="B8" s="40" t="s">
        <v>3165</v>
      </c>
      <c r="C8" s="48">
        <v>3.88</v>
      </c>
      <c r="D8" s="48">
        <v>3.88</v>
      </c>
    </row>
    <row r="9" s="32" customFormat="1" ht="25" customHeight="1" spans="1:4">
      <c r="A9" s="57" t="s">
        <v>3208</v>
      </c>
      <c r="B9" s="40" t="s">
        <v>3209</v>
      </c>
      <c r="C9" s="48">
        <v>0.19</v>
      </c>
      <c r="D9" s="48">
        <v>0.19</v>
      </c>
    </row>
    <row r="10" s="32" customFormat="1" ht="25" customHeight="1" spans="1:4">
      <c r="A10" s="57" t="s">
        <v>3207</v>
      </c>
      <c r="B10" s="40" t="s">
        <v>3167</v>
      </c>
      <c r="C10" s="48">
        <v>0.19</v>
      </c>
      <c r="D10" s="48">
        <v>0.19</v>
      </c>
    </row>
    <row r="11" s="32" customFormat="1" ht="25" customHeight="1" spans="1:4">
      <c r="A11" s="56" t="s">
        <v>3210</v>
      </c>
      <c r="B11" s="40" t="s">
        <v>3211</v>
      </c>
      <c r="C11" s="48">
        <f>C12+C13</f>
        <v>4.55</v>
      </c>
      <c r="D11" s="48">
        <f>D12+D13</f>
        <v>4.55</v>
      </c>
    </row>
    <row r="12" s="32" customFormat="1" ht="25" customHeight="1" spans="1:4">
      <c r="A12" s="57" t="s">
        <v>3206</v>
      </c>
      <c r="B12" s="40" t="s">
        <v>3212</v>
      </c>
      <c r="C12" s="48">
        <v>4.32</v>
      </c>
      <c r="D12" s="48">
        <v>4.32</v>
      </c>
    </row>
    <row r="13" s="32" customFormat="1" ht="25" customHeight="1" spans="1:4">
      <c r="A13" s="57" t="s">
        <v>3208</v>
      </c>
      <c r="B13" s="40" t="s">
        <v>3213</v>
      </c>
      <c r="C13" s="48">
        <v>0.23</v>
      </c>
      <c r="D13" s="48">
        <v>0.23</v>
      </c>
    </row>
    <row r="14" s="32" customFormat="1" ht="25" customHeight="1" spans="1:4">
      <c r="A14" s="56" t="s">
        <v>3214</v>
      </c>
      <c r="B14" s="40" t="s">
        <v>3215</v>
      </c>
      <c r="C14" s="48">
        <f>C15+C16</f>
        <v>1.65</v>
      </c>
      <c r="D14" s="48">
        <f>D15+D16</f>
        <v>1.65</v>
      </c>
    </row>
    <row r="15" s="32" customFormat="1" ht="25" customHeight="1" spans="1:4">
      <c r="A15" s="57" t="s">
        <v>3206</v>
      </c>
      <c r="B15" s="40" t="s">
        <v>3216</v>
      </c>
      <c r="C15" s="48">
        <v>0.92</v>
      </c>
      <c r="D15" s="48">
        <v>0.92</v>
      </c>
    </row>
    <row r="16" s="32" customFormat="1" ht="25" customHeight="1" spans="1:4">
      <c r="A16" s="57" t="s">
        <v>3208</v>
      </c>
      <c r="B16" s="40" t="s">
        <v>3217</v>
      </c>
      <c r="C16" s="48">
        <v>0.73</v>
      </c>
      <c r="D16" s="48">
        <v>0.73</v>
      </c>
    </row>
    <row r="17" s="32" customFormat="1" ht="25" customHeight="1" spans="1:4">
      <c r="A17" s="56" t="s">
        <v>3218</v>
      </c>
      <c r="B17" s="40" t="s">
        <v>3219</v>
      </c>
      <c r="C17" s="48">
        <f>C18+C21</f>
        <v>9.5</v>
      </c>
      <c r="D17" s="48">
        <f>D18+D21</f>
        <v>9.5</v>
      </c>
    </row>
    <row r="18" s="32" customFormat="1" ht="25" customHeight="1" spans="1:4">
      <c r="A18" s="57" t="s">
        <v>3206</v>
      </c>
      <c r="B18" s="40" t="s">
        <v>3220</v>
      </c>
      <c r="C18" s="48">
        <v>9.07</v>
      </c>
      <c r="D18" s="48">
        <v>9.07</v>
      </c>
    </row>
    <row r="19" s="32" customFormat="1" ht="25" customHeight="1" spans="1:4">
      <c r="A19" s="57" t="s">
        <v>3221</v>
      </c>
      <c r="B19" s="40"/>
      <c r="C19" s="48">
        <v>8.61</v>
      </c>
      <c r="D19" s="48">
        <v>8.61</v>
      </c>
    </row>
    <row r="20" s="32" customFormat="1" ht="25" customHeight="1" spans="1:4">
      <c r="A20" s="57" t="s">
        <v>3222</v>
      </c>
      <c r="B20" s="40" t="s">
        <v>3223</v>
      </c>
      <c r="C20" s="48">
        <v>0.46</v>
      </c>
      <c r="D20" s="48">
        <v>0.46</v>
      </c>
    </row>
    <row r="21" s="32" customFormat="1" ht="25" customHeight="1" spans="1:4">
      <c r="A21" s="57" t="s">
        <v>3208</v>
      </c>
      <c r="B21" s="40" t="s">
        <v>3224</v>
      </c>
      <c r="C21" s="48">
        <v>0.43</v>
      </c>
      <c r="D21" s="48">
        <v>0.43</v>
      </c>
    </row>
    <row r="22" s="32" customFormat="1" ht="25" customHeight="1" spans="1:4">
      <c r="A22" s="57" t="s">
        <v>3221</v>
      </c>
      <c r="B22" s="40"/>
      <c r="C22" s="48">
        <v>0.41</v>
      </c>
      <c r="D22" s="48">
        <v>0.41</v>
      </c>
    </row>
    <row r="23" s="32" customFormat="1" ht="25" customHeight="1" spans="1:4">
      <c r="A23" s="57" t="s">
        <v>3225</v>
      </c>
      <c r="B23" s="40" t="s">
        <v>3226</v>
      </c>
      <c r="C23" s="48">
        <v>0.02</v>
      </c>
      <c r="D23" s="48">
        <v>0.02</v>
      </c>
    </row>
    <row r="24" s="32" customFormat="1" ht="25" customHeight="1" spans="1:4">
      <c r="A24" s="56" t="s">
        <v>3227</v>
      </c>
      <c r="B24" s="40" t="s">
        <v>3228</v>
      </c>
      <c r="C24" s="48">
        <f>C25+C26</f>
        <v>1.63</v>
      </c>
      <c r="D24" s="48">
        <f>D25+D26</f>
        <v>1.63</v>
      </c>
    </row>
    <row r="25" s="32" customFormat="1" ht="25" customHeight="1" spans="1:4">
      <c r="A25" s="57" t="s">
        <v>3206</v>
      </c>
      <c r="B25" s="40" t="s">
        <v>3229</v>
      </c>
      <c r="C25" s="48">
        <v>0.9</v>
      </c>
      <c r="D25" s="48">
        <v>0.9</v>
      </c>
    </row>
    <row r="26" s="32" customFormat="1" ht="25" customHeight="1" spans="1:4">
      <c r="A26" s="57" t="s">
        <v>3208</v>
      </c>
      <c r="B26" s="40" t="s">
        <v>3230</v>
      </c>
      <c r="C26" s="48">
        <v>0.73</v>
      </c>
      <c r="D26" s="48">
        <v>0.73</v>
      </c>
    </row>
    <row r="27" s="33" customFormat="1" ht="70" customHeight="1" spans="1:4">
      <c r="A27" s="58" t="s">
        <v>3231</v>
      </c>
      <c r="B27" s="58"/>
      <c r="C27" s="58"/>
      <c r="D27" s="58"/>
    </row>
    <row r="28" s="31" customFormat="1" ht="25" customHeight="1" spans="1:4">
      <c r="A28" s="59"/>
      <c r="B28" s="59"/>
      <c r="C28" s="59"/>
      <c r="D28" s="59"/>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4"/>
  <sheetViews>
    <sheetView showGridLines="0" showZeros="0" view="pageBreakPreview" zoomScaleNormal="90" topLeftCell="B1" workbookViewId="0">
      <pane ySplit="3" topLeftCell="A28" activePane="bottomLeft" state="frozen"/>
      <selection/>
      <selection pane="bottomLeft" activeCell="G46" sqref="G46"/>
    </sheetView>
  </sheetViews>
  <sheetFormatPr defaultColWidth="9" defaultRowHeight="14.25" outlineLevelCol="4"/>
  <cols>
    <col min="1" max="1" width="14.5" style="156" customWidth="1"/>
    <col min="2" max="2" width="50.75" style="156" customWidth="1"/>
    <col min="3" max="5" width="20.6333333333333" style="156" customWidth="1"/>
    <col min="6" max="16384" width="9" style="257"/>
  </cols>
  <sheetData>
    <row r="1" ht="45" customHeight="1" spans="1:5">
      <c r="A1" s="316"/>
      <c r="B1" s="316" t="s">
        <v>128</v>
      </c>
      <c r="C1" s="316"/>
      <c r="D1" s="316"/>
      <c r="E1" s="316"/>
    </row>
    <row r="2" ht="18.95" customHeight="1" spans="2:5">
      <c r="B2" s="440"/>
      <c r="C2" s="319"/>
      <c r="D2" s="319"/>
      <c r="E2" s="441" t="s">
        <v>2</v>
      </c>
    </row>
    <row r="3" s="437" customFormat="1" ht="45" customHeight="1" spans="1:5">
      <c r="A3" s="442" t="s">
        <v>3</v>
      </c>
      <c r="B3" s="322" t="s">
        <v>4</v>
      </c>
      <c r="C3" s="173" t="s">
        <v>129</v>
      </c>
      <c r="D3" s="173" t="s">
        <v>6</v>
      </c>
      <c r="E3" s="173" t="s">
        <v>130</v>
      </c>
    </row>
    <row r="4" ht="32.1" customHeight="1" spans="1:5">
      <c r="A4" s="443" t="s">
        <v>8</v>
      </c>
      <c r="B4" s="444" t="s">
        <v>9</v>
      </c>
      <c r="C4" s="98">
        <v>90000</v>
      </c>
      <c r="D4" s="98">
        <v>82400</v>
      </c>
      <c r="E4" s="325">
        <f>(D4-C4)/C4</f>
        <v>-0.084</v>
      </c>
    </row>
    <row r="5" ht="32.1" customHeight="1" spans="1:5">
      <c r="A5" s="331" t="s">
        <v>10</v>
      </c>
      <c r="B5" s="445" t="s">
        <v>11</v>
      </c>
      <c r="C5" s="99">
        <v>48500</v>
      </c>
      <c r="D5" s="334">
        <v>39530</v>
      </c>
      <c r="E5" s="325">
        <f>(D5-C5)/C5</f>
        <v>-0.185</v>
      </c>
    </row>
    <row r="6" ht="32.1" customHeight="1" spans="1:5">
      <c r="A6" s="331" t="s">
        <v>12</v>
      </c>
      <c r="B6" s="445" t="s">
        <v>13</v>
      </c>
      <c r="C6" s="99">
        <v>2400</v>
      </c>
      <c r="D6" s="334">
        <v>2800</v>
      </c>
      <c r="E6" s="325">
        <f>(D6-C6)/C6</f>
        <v>0.167</v>
      </c>
    </row>
    <row r="7" ht="32.1" customHeight="1" spans="1:5">
      <c r="A7" s="331" t="s">
        <v>14</v>
      </c>
      <c r="B7" s="445" t="s">
        <v>15</v>
      </c>
      <c r="C7" s="99">
        <v>800</v>
      </c>
      <c r="D7" s="334">
        <v>910</v>
      </c>
      <c r="E7" s="325">
        <f>(D7-C7)/C7</f>
        <v>0.138</v>
      </c>
    </row>
    <row r="8" customFormat="1" ht="32.1" customHeight="1" spans="1:5">
      <c r="A8" s="446" t="s">
        <v>16</v>
      </c>
      <c r="B8" s="447" t="s">
        <v>17</v>
      </c>
      <c r="C8" s="448">
        <v>1200</v>
      </c>
      <c r="D8" s="449">
        <v>960</v>
      </c>
      <c r="E8" s="349">
        <f>IF(C8&gt;0,D8/C8-1,IF(C8&lt;0,-(D8/C8-1),""))</f>
        <v>-0.2</v>
      </c>
    </row>
    <row r="9" ht="32.1" customHeight="1" spans="1:5">
      <c r="A9" s="331" t="s">
        <v>18</v>
      </c>
      <c r="B9" s="445" t="s">
        <v>19</v>
      </c>
      <c r="C9" s="99">
        <v>5000</v>
      </c>
      <c r="D9" s="334">
        <v>4200</v>
      </c>
      <c r="E9" s="325">
        <f>(D9-C9)/C9</f>
        <v>-0.16</v>
      </c>
    </row>
    <row r="10" customFormat="1" ht="32.1" customHeight="1" spans="1:5">
      <c r="A10" s="446" t="s">
        <v>20</v>
      </c>
      <c r="B10" s="447" t="s">
        <v>21</v>
      </c>
      <c r="C10" s="448">
        <v>6000</v>
      </c>
      <c r="D10" s="449">
        <v>3100</v>
      </c>
      <c r="E10" s="349">
        <f>IF(C10&gt;0,D10/C10-1,IF(C10&lt;0,-(D10/C10-1),""))</f>
        <v>-0.483</v>
      </c>
    </row>
    <row r="11" customFormat="1" ht="32.1" customHeight="1" spans="1:5">
      <c r="A11" s="446" t="s">
        <v>22</v>
      </c>
      <c r="B11" s="447" t="s">
        <v>23</v>
      </c>
      <c r="C11" s="448">
        <v>2000</v>
      </c>
      <c r="D11" s="449">
        <v>2000</v>
      </c>
      <c r="E11" s="349">
        <f>IF(C11&gt;0,D11/C11-1,IF(C11&lt;0,-(D11/C11-1),""))</f>
        <v>0</v>
      </c>
    </row>
    <row r="12" customFormat="1" ht="32.1" customHeight="1" spans="1:5">
      <c r="A12" s="446" t="s">
        <v>24</v>
      </c>
      <c r="B12" s="447" t="s">
        <v>25</v>
      </c>
      <c r="C12" s="448">
        <v>4600</v>
      </c>
      <c r="D12" s="449">
        <v>4100</v>
      </c>
      <c r="E12" s="349">
        <f>IF(C12&gt;0,D12/C12-1,IF(C12&lt;0,-(D12/C12-1),""))</f>
        <v>-0.109</v>
      </c>
    </row>
    <row r="13" customFormat="1" ht="32.1" customHeight="1" spans="1:5">
      <c r="A13" s="446" t="s">
        <v>26</v>
      </c>
      <c r="B13" s="447" t="s">
        <v>27</v>
      </c>
      <c r="C13" s="448">
        <v>3500</v>
      </c>
      <c r="D13" s="449">
        <v>8600</v>
      </c>
      <c r="E13" s="349">
        <f>IF(C13&gt;0,D13/C13-1,IF(C13&lt;0,-(D13/C13-1),""))</f>
        <v>1.457</v>
      </c>
    </row>
    <row r="14" customFormat="1" ht="32.1" customHeight="1" spans="1:5">
      <c r="A14" s="446" t="s">
        <v>28</v>
      </c>
      <c r="B14" s="447" t="s">
        <v>29</v>
      </c>
      <c r="C14" s="448">
        <v>2000</v>
      </c>
      <c r="D14" s="449">
        <v>1800</v>
      </c>
      <c r="E14" s="349">
        <f>IF(C14&gt;0,D14/C14-1,IF(C14&lt;0,-(D14/C14-1),""))</f>
        <v>-0.1</v>
      </c>
    </row>
    <row r="15" ht="32.1" customHeight="1" spans="1:5">
      <c r="A15" s="331" t="s">
        <v>30</v>
      </c>
      <c r="B15" s="445" t="s">
        <v>31</v>
      </c>
      <c r="C15" s="99"/>
      <c r="D15" s="334">
        <v>500</v>
      </c>
      <c r="E15" s="325"/>
    </row>
    <row r="16" customFormat="1" ht="32.1" customHeight="1" spans="1:5">
      <c r="A16" s="446" t="s">
        <v>32</v>
      </c>
      <c r="B16" s="447" t="s">
        <v>33</v>
      </c>
      <c r="C16" s="448">
        <v>2800</v>
      </c>
      <c r="D16" s="449">
        <v>2400</v>
      </c>
      <c r="E16" s="349">
        <f>IF(C16&gt;0,D16/C16-1,IF(C16&lt;0,-(D16/C16-1),""))</f>
        <v>-0.143</v>
      </c>
    </row>
    <row r="17" customFormat="1" ht="32.1" customHeight="1" spans="1:5">
      <c r="A17" s="446" t="s">
        <v>34</v>
      </c>
      <c r="B17" s="447" t="s">
        <v>35</v>
      </c>
      <c r="C17" s="448">
        <v>10200</v>
      </c>
      <c r="D17" s="449">
        <v>10500</v>
      </c>
      <c r="E17" s="349">
        <f>IF(C17&gt;0,D17/C17-1,IF(C17&lt;0,-(D17/C17-1),""))</f>
        <v>0.029</v>
      </c>
    </row>
    <row r="18" customFormat="1" ht="32.1" customHeight="1" spans="1:5">
      <c r="A18" s="446" t="s">
        <v>36</v>
      </c>
      <c r="B18" s="447" t="s">
        <v>37</v>
      </c>
      <c r="C18" s="448">
        <v>1000</v>
      </c>
      <c r="D18" s="449">
        <v>1000</v>
      </c>
      <c r="E18" s="349">
        <f>IF(C18&gt;0,D18/C18-1,IF(C18&lt;0,-(D18/C18-1),""))</f>
        <v>0</v>
      </c>
    </row>
    <row r="19" customFormat="1" ht="32.1" customHeight="1" spans="1:5">
      <c r="A19" s="494" t="s">
        <v>131</v>
      </c>
      <c r="B19" s="447" t="s">
        <v>39</v>
      </c>
      <c r="C19" s="448">
        <v>0</v>
      </c>
      <c r="D19" s="449"/>
      <c r="E19" s="349" t="str">
        <f>IF(C19&gt;0,D19/C19-1,IF(C19&lt;0,-(D19/C19-1),""))</f>
        <v/>
      </c>
    </row>
    <row r="20" ht="32.1" customHeight="1" spans="1:5">
      <c r="A20" s="328" t="s">
        <v>40</v>
      </c>
      <c r="B20" s="444" t="s">
        <v>41</v>
      </c>
      <c r="C20" s="98">
        <v>8100</v>
      </c>
      <c r="D20" s="98">
        <f>SUM(D21:D28)</f>
        <v>7400</v>
      </c>
      <c r="E20" s="325">
        <f t="shared" ref="E20:E25" si="0">(D20-C20)/C20</f>
        <v>-0.086</v>
      </c>
    </row>
    <row r="21" ht="32.1" customHeight="1" spans="1:5">
      <c r="A21" s="450" t="s">
        <v>42</v>
      </c>
      <c r="B21" s="445" t="s">
        <v>43</v>
      </c>
      <c r="C21" s="99">
        <v>2700</v>
      </c>
      <c r="D21" s="334">
        <v>2600</v>
      </c>
      <c r="E21" s="325">
        <f t="shared" si="0"/>
        <v>-0.037</v>
      </c>
    </row>
    <row r="22" ht="32.1" customHeight="1" spans="1:5">
      <c r="A22" s="331" t="s">
        <v>44</v>
      </c>
      <c r="B22" s="451" t="s">
        <v>45</v>
      </c>
      <c r="C22" s="99">
        <v>1000</v>
      </c>
      <c r="D22" s="334">
        <v>1000</v>
      </c>
      <c r="E22" s="325">
        <f t="shared" si="0"/>
        <v>0</v>
      </c>
    </row>
    <row r="23" ht="32.1" customHeight="1" spans="1:5">
      <c r="A23" s="331" t="s">
        <v>46</v>
      </c>
      <c r="B23" s="445" t="s">
        <v>47</v>
      </c>
      <c r="C23" s="99">
        <v>1200</v>
      </c>
      <c r="D23" s="334">
        <v>1500</v>
      </c>
      <c r="E23" s="325">
        <f t="shared" si="0"/>
        <v>0.25</v>
      </c>
    </row>
    <row r="24" ht="32.1" customHeight="1" spans="1:5">
      <c r="A24" s="331" t="s">
        <v>48</v>
      </c>
      <c r="B24" s="445" t="s">
        <v>49</v>
      </c>
      <c r="C24" s="99"/>
      <c r="D24" s="334"/>
      <c r="E24" s="325"/>
    </row>
    <row r="25" ht="32.1" customHeight="1" spans="1:5">
      <c r="A25" s="331" t="s">
        <v>50</v>
      </c>
      <c r="B25" s="445" t="s">
        <v>51</v>
      </c>
      <c r="C25" s="99">
        <v>2600</v>
      </c>
      <c r="D25" s="334">
        <v>2200</v>
      </c>
      <c r="E25" s="325">
        <f t="shared" si="0"/>
        <v>-0.154</v>
      </c>
    </row>
    <row r="26" customFormat="1" ht="32.1" customHeight="1" spans="1:5">
      <c r="A26" s="446" t="s">
        <v>52</v>
      </c>
      <c r="B26" s="447" t="s">
        <v>53</v>
      </c>
      <c r="C26" s="448">
        <v>0</v>
      </c>
      <c r="D26" s="449"/>
      <c r="E26" s="349" t="str">
        <f>IF(C26&gt;0,D26/C26-1,IF(C26&lt;0,-(D26/C26-1),""))</f>
        <v/>
      </c>
    </row>
    <row r="27" ht="32.1" customHeight="1" spans="1:5">
      <c r="A27" s="331" t="s">
        <v>54</v>
      </c>
      <c r="B27" s="445" t="s">
        <v>55</v>
      </c>
      <c r="C27" s="99">
        <v>300</v>
      </c>
      <c r="D27" s="334">
        <v>100</v>
      </c>
      <c r="E27" s="325">
        <f>(D27-C27)/C27</f>
        <v>-0.667</v>
      </c>
    </row>
    <row r="28" ht="32.1" customHeight="1" spans="1:5">
      <c r="A28" s="331" t="s">
        <v>56</v>
      </c>
      <c r="B28" s="445" t="s">
        <v>57</v>
      </c>
      <c r="C28" s="99">
        <v>300</v>
      </c>
      <c r="D28" s="334"/>
      <c r="E28" s="325">
        <f>(D28-C28)/C28</f>
        <v>-1</v>
      </c>
    </row>
    <row r="29" ht="32.1" customHeight="1" spans="1:5">
      <c r="A29" s="331"/>
      <c r="B29" s="445"/>
      <c r="C29" s="99"/>
      <c r="D29" s="334"/>
      <c r="E29" s="325"/>
    </row>
    <row r="30" s="318" customFormat="1" ht="32.1" customHeight="1" spans="1:5">
      <c r="A30" s="452"/>
      <c r="B30" s="453" t="s">
        <v>132</v>
      </c>
      <c r="C30" s="98">
        <f>C4+C20</f>
        <v>98100</v>
      </c>
      <c r="D30" s="98">
        <f>D4+D20</f>
        <v>89800</v>
      </c>
      <c r="E30" s="325">
        <f>(D30-C30)/C30</f>
        <v>-0.085</v>
      </c>
    </row>
    <row r="31" ht="32.1" customHeight="1" spans="1:5">
      <c r="A31" s="328">
        <v>105</v>
      </c>
      <c r="B31" s="186" t="s">
        <v>59</v>
      </c>
      <c r="C31" s="99"/>
      <c r="D31" s="421"/>
      <c r="E31" s="325"/>
    </row>
    <row r="32" ht="32.1" customHeight="1" spans="1:5">
      <c r="A32" s="454">
        <v>110</v>
      </c>
      <c r="B32" s="455" t="s">
        <v>60</v>
      </c>
      <c r="C32" s="98">
        <f>SUM(C33:C39)</f>
        <v>226400</v>
      </c>
      <c r="D32" s="98">
        <f>SUM(D33:D39)</f>
        <v>237700</v>
      </c>
      <c r="E32" s="325">
        <f t="shared" ref="E31:E37" si="1">(D32-C32)/C32</f>
        <v>0.05</v>
      </c>
    </row>
    <row r="33" ht="32.1" customHeight="1" spans="1:5">
      <c r="A33" s="358">
        <v>11001</v>
      </c>
      <c r="B33" s="304" t="s">
        <v>61</v>
      </c>
      <c r="C33" s="99">
        <v>4020</v>
      </c>
      <c r="D33" s="334">
        <v>4020</v>
      </c>
      <c r="E33" s="325">
        <f t="shared" si="1"/>
        <v>0</v>
      </c>
    </row>
    <row r="34" ht="32.1" customHeight="1" spans="1:5">
      <c r="A34" s="358"/>
      <c r="B34" s="304" t="s">
        <v>62</v>
      </c>
      <c r="C34" s="352">
        <v>173636</v>
      </c>
      <c r="D34" s="352">
        <f>160980+25000</f>
        <v>185980</v>
      </c>
      <c r="E34" s="325">
        <f t="shared" si="1"/>
        <v>0.071</v>
      </c>
    </row>
    <row r="35" ht="32.1" customHeight="1" spans="1:5">
      <c r="A35" s="358">
        <v>11006</v>
      </c>
      <c r="B35" s="304" t="s">
        <v>133</v>
      </c>
      <c r="C35" s="99"/>
      <c r="D35" s="334"/>
      <c r="E35" s="325"/>
    </row>
    <row r="36" ht="32.1" customHeight="1" spans="1:5">
      <c r="A36" s="358">
        <v>11008</v>
      </c>
      <c r="B36" s="304" t="s">
        <v>63</v>
      </c>
      <c r="C36" s="99"/>
      <c r="D36" s="334"/>
      <c r="E36" s="325"/>
    </row>
    <row r="37" ht="32.1" customHeight="1" spans="1:5">
      <c r="A37" s="358">
        <v>11009</v>
      </c>
      <c r="B37" s="304" t="s">
        <v>64</v>
      </c>
      <c r="C37" s="99">
        <v>48744</v>
      </c>
      <c r="D37" s="334">
        <v>47700</v>
      </c>
      <c r="E37" s="325">
        <f t="shared" si="1"/>
        <v>-0.021</v>
      </c>
    </row>
    <row r="38" s="438" customFormat="1" ht="32.1" customHeight="1" spans="1:5">
      <c r="A38" s="456">
        <v>11013</v>
      </c>
      <c r="B38" s="457" t="s">
        <v>65</v>
      </c>
      <c r="C38" s="448">
        <v>0</v>
      </c>
      <c r="D38" s="449"/>
      <c r="E38" s="458"/>
    </row>
    <row r="39" s="439" customFormat="1" ht="32.1" customHeight="1" spans="1:5">
      <c r="A39" s="358">
        <v>11015</v>
      </c>
      <c r="B39" s="308" t="s">
        <v>66</v>
      </c>
      <c r="C39" s="99"/>
      <c r="D39" s="334"/>
      <c r="E39" s="325"/>
    </row>
    <row r="40" ht="32.1" customHeight="1" spans="1:5">
      <c r="A40" s="459"/>
      <c r="B40" s="460" t="s">
        <v>67</v>
      </c>
      <c r="C40" s="98">
        <f>C30+C31+C32</f>
        <v>324500</v>
      </c>
      <c r="D40" s="98">
        <f>D30+D31+D32</f>
        <v>327500</v>
      </c>
      <c r="E40" s="325">
        <f>(D40-C40)/C40</f>
        <v>0.009</v>
      </c>
    </row>
    <row r="41" spans="4:4">
      <c r="D41" s="461"/>
    </row>
    <row r="42" spans="4:4">
      <c r="D42" s="461"/>
    </row>
    <row r="43" spans="4:4">
      <c r="D43" s="461"/>
    </row>
    <row r="44" spans="4:4">
      <c r="D44" s="461"/>
    </row>
  </sheetData>
  <autoFilter xmlns:etc="http://www.wps.cn/officeDocument/2017/etCustomData" ref="A3:E40" etc:filterBottomFollowUsedRange="0">
    <extLst/>
  </autoFilter>
  <mergeCells count="1">
    <mergeCell ref="B1:E1"/>
  </mergeCells>
  <conditionalFormatting sqref="E2">
    <cfRule type="cellIs" dxfId="0" priority="40" stopIfTrue="1" operator="lessThanOrEqual">
      <formula>-1</formula>
    </cfRule>
  </conditionalFormatting>
  <conditionalFormatting sqref="A31:B31">
    <cfRule type="expression" dxfId="1" priority="46" stopIfTrue="1">
      <formula>"len($A:$A)=3"</formula>
    </cfRule>
  </conditionalFormatting>
  <conditionalFormatting sqref="C31">
    <cfRule type="expression" dxfId="1" priority="8" stopIfTrue="1">
      <formula>"len($A:$A)=3"</formula>
    </cfRule>
    <cfRule type="expression" dxfId="1" priority="9" stopIfTrue="1">
      <formula>"len($A:$A)=3"</formula>
    </cfRule>
  </conditionalFormatting>
  <conditionalFormatting sqref="C33">
    <cfRule type="expression" dxfId="1" priority="44" stopIfTrue="1">
      <formula>"len($A:$A)=3"</formula>
    </cfRule>
  </conditionalFormatting>
  <conditionalFormatting sqref="C34">
    <cfRule type="expression" dxfId="1" priority="5" stopIfTrue="1">
      <formula>"len($A:$A)=3"</formula>
    </cfRule>
    <cfRule type="expression" dxfId="1" priority="6" stopIfTrue="1">
      <formula>"len($A:$A)=3"</formula>
    </cfRule>
    <cfRule type="expression" dxfId="1" priority="7" stopIfTrue="1">
      <formula>"len($A:$A)=3"</formula>
    </cfRule>
  </conditionalFormatting>
  <conditionalFormatting sqref="D34">
    <cfRule type="expression" dxfId="3" priority="1" stopIfTrue="1">
      <formula>"len($A:$A)=3"</formula>
    </cfRule>
    <cfRule type="expression" dxfId="1" priority="2" stopIfTrue="1">
      <formula>"len($A:$A)=3"</formula>
    </cfRule>
    <cfRule type="expression" dxfId="1" priority="3" stopIfTrue="1">
      <formula>"len($A:$A)=3"</formula>
    </cfRule>
    <cfRule type="expression" dxfId="3" priority="4" stopIfTrue="1">
      <formula>"len($A:$A)=3"</formula>
    </cfRule>
  </conditionalFormatting>
  <conditionalFormatting sqref="B38:B39">
    <cfRule type="expression" dxfId="1" priority="14" stopIfTrue="1">
      <formula>"len($A:$A)=3"</formula>
    </cfRule>
    <cfRule type="expression" dxfId="1" priority="15" stopIfTrue="1">
      <formula>"len($A:$A)=3"</formula>
    </cfRule>
  </conditionalFormatting>
  <conditionalFormatting sqref="C36:C39">
    <cfRule type="expression" dxfId="1" priority="42" stopIfTrue="1">
      <formula>"len($A:$A)=3"</formula>
    </cfRule>
  </conditionalFormatting>
  <conditionalFormatting sqref="A4:C28 D4 D20">
    <cfRule type="expression" dxfId="1" priority="36" stopIfTrue="1">
      <formula>"len($A:$A)=3"</formula>
    </cfRule>
  </conditionalFormatting>
  <conditionalFormatting sqref="B4:C6 D4">
    <cfRule type="expression" dxfId="1" priority="39" stopIfTrue="1">
      <formula>"len($A:$A)=3"</formula>
    </cfRule>
  </conditionalFormatting>
  <conditionalFormatting sqref="B7:C8">
    <cfRule type="expression" dxfId="1" priority="38" stopIfTrue="1">
      <formula>"len($A:$A)=3"</formula>
    </cfRule>
  </conditionalFormatting>
  <conditionalFormatting sqref="A29:C29 C39 B40:C58 D40:D44">
    <cfRule type="expression" dxfId="1" priority="47" stopIfTrue="1">
      <formula>"len($A:$A)=3"</formula>
    </cfRule>
  </conditionalFormatting>
  <conditionalFormatting sqref="B29:C29 B31 C32:C33 C38:C39 D32">
    <cfRule type="expression" dxfId="1" priority="59" stopIfTrue="1">
      <formula>"len($A:$A)=3"</formula>
    </cfRule>
  </conditionalFormatting>
  <conditionalFormatting sqref="A32:B32 A35:C35">
    <cfRule type="expression" dxfId="1" priority="19" stopIfTrue="1">
      <formula>"len($A:$A)=3"</formula>
    </cfRule>
  </conditionalFormatting>
  <conditionalFormatting sqref="B32:B34 B39">
    <cfRule type="expression" dxfId="1" priority="20" stopIfTrue="1">
      <formula>"len($A:$A)=3"</formula>
    </cfRule>
  </conditionalFormatting>
  <conditionalFormatting sqref="C32:C33 D32">
    <cfRule type="expression" dxfId="1" priority="45" stopIfTrue="1">
      <formula>"len($A:$A)=3"</formula>
    </cfRule>
  </conditionalFormatting>
  <conditionalFormatting sqref="A33:B34">
    <cfRule type="expression" dxfId="1" priority="18" stopIfTrue="1">
      <formula>"len($A:$A)=3"</formula>
    </cfRule>
  </conditionalFormatting>
  <conditionalFormatting sqref="A36:B44">
    <cfRule type="expression" dxfId="1" priority="16" stopIfTrue="1">
      <formula>"len($A:$A)=3"</formula>
    </cfRule>
  </conditionalFormatting>
  <conditionalFormatting sqref="A38:B39">
    <cfRule type="expression" dxfId="1" priority="1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D18" sqref="D18"/>
    </sheetView>
  </sheetViews>
  <sheetFormatPr defaultColWidth="8.88333333333333" defaultRowHeight="13.5" outlineLevelCol="5"/>
  <cols>
    <col min="1" max="1" width="8.88333333333333" style="31"/>
    <col min="2" max="2" width="49.3833333333333" style="31" customWidth="1"/>
    <col min="3" max="6" width="20.6333333333333" style="31" customWidth="1"/>
    <col min="7" max="16384" width="8.88333333333333" style="31"/>
  </cols>
  <sheetData>
    <row r="1" s="31" customFormat="1" spans="1:1">
      <c r="A1" s="44"/>
    </row>
    <row r="2" s="31" customFormat="1" ht="45" customHeight="1" spans="1:6">
      <c r="A2" s="34" t="s">
        <v>3232</v>
      </c>
      <c r="B2" s="34"/>
      <c r="C2" s="34"/>
      <c r="D2" s="34"/>
      <c r="E2" s="34"/>
      <c r="F2" s="34"/>
    </row>
    <row r="3" s="32" customFormat="1" ht="18" customHeight="1" spans="2:6">
      <c r="B3" s="45" t="s">
        <v>3156</v>
      </c>
      <c r="C3" s="46"/>
      <c r="D3" s="46"/>
      <c r="E3" s="46"/>
      <c r="F3" s="46"/>
    </row>
    <row r="4" s="32" customFormat="1" ht="30" customHeight="1" spans="1:6">
      <c r="A4" s="37" t="s">
        <v>4</v>
      </c>
      <c r="B4" s="37"/>
      <c r="C4" s="38" t="s">
        <v>3162</v>
      </c>
      <c r="D4" s="38" t="s">
        <v>3202</v>
      </c>
      <c r="E4" s="38" t="s">
        <v>3203</v>
      </c>
      <c r="F4" s="38" t="s">
        <v>3233</v>
      </c>
    </row>
    <row r="5" s="32" customFormat="1" ht="30" customHeight="1" spans="1:6">
      <c r="A5" s="47" t="s">
        <v>3234</v>
      </c>
      <c r="B5" s="47"/>
      <c r="C5" s="40" t="s">
        <v>3163</v>
      </c>
      <c r="D5" s="48">
        <f t="shared" ref="D5:F5" si="0">D6+D7</f>
        <v>53.78</v>
      </c>
      <c r="E5" s="48">
        <f t="shared" si="0"/>
        <v>53.78</v>
      </c>
      <c r="F5" s="48">
        <f t="shared" si="0"/>
        <v>53.78</v>
      </c>
    </row>
    <row r="6" s="32" customFormat="1" ht="30" customHeight="1" spans="1:6">
      <c r="A6" s="49" t="s">
        <v>3235</v>
      </c>
      <c r="B6" s="49"/>
      <c r="C6" s="40" t="s">
        <v>3164</v>
      </c>
      <c r="D6" s="48">
        <v>29.6</v>
      </c>
      <c r="E6" s="48">
        <v>29.6</v>
      </c>
      <c r="F6" s="48">
        <v>29.6</v>
      </c>
    </row>
    <row r="7" s="32" customFormat="1" ht="30" customHeight="1" spans="1:6">
      <c r="A7" s="49" t="s">
        <v>3236</v>
      </c>
      <c r="B7" s="49"/>
      <c r="C7" s="40" t="s">
        <v>3165</v>
      </c>
      <c r="D7" s="48">
        <v>24.18</v>
      </c>
      <c r="E7" s="48">
        <v>24.18</v>
      </c>
      <c r="F7" s="48">
        <v>24.18</v>
      </c>
    </row>
    <row r="8" s="32" customFormat="1" ht="30" customHeight="1" spans="1:6">
      <c r="A8" s="50" t="s">
        <v>3237</v>
      </c>
      <c r="B8" s="50"/>
      <c r="C8" s="40" t="s">
        <v>3166</v>
      </c>
      <c r="D8" s="51"/>
      <c r="E8" s="51"/>
      <c r="F8" s="51"/>
    </row>
    <row r="9" s="32" customFormat="1" ht="30" customHeight="1" spans="1:6">
      <c r="A9" s="49" t="s">
        <v>3235</v>
      </c>
      <c r="B9" s="49"/>
      <c r="C9" s="40" t="s">
        <v>3167</v>
      </c>
      <c r="D9" s="51"/>
      <c r="E9" s="51"/>
      <c r="F9" s="51"/>
    </row>
    <row r="10" s="32" customFormat="1" ht="30" customHeight="1" spans="1:6">
      <c r="A10" s="49" t="s">
        <v>3236</v>
      </c>
      <c r="B10" s="49"/>
      <c r="C10" s="40" t="s">
        <v>3168</v>
      </c>
      <c r="D10" s="51"/>
      <c r="E10" s="51"/>
      <c r="F10" s="51"/>
    </row>
    <row r="11" s="33" customFormat="1" ht="41" customHeight="1" spans="1:6">
      <c r="A11" s="43" t="s">
        <v>3238</v>
      </c>
      <c r="B11" s="43"/>
      <c r="C11" s="43"/>
      <c r="D11" s="43"/>
      <c r="E11" s="43"/>
      <c r="F11" s="43"/>
    </row>
    <row r="14" s="31" customFormat="1" ht="19.5" spans="1:1">
      <c r="A14" s="52"/>
    </row>
    <row r="15" s="31" customFormat="1" ht="19" customHeight="1" spans="1:1">
      <c r="A15" s="53"/>
    </row>
    <row r="16" s="31" customFormat="1" ht="29" customHeight="1"/>
    <row r="17" s="31" customFormat="1" ht="29" customHeight="1"/>
    <row r="18" s="31" customFormat="1" ht="29" customHeight="1"/>
    <row r="19" s="31" customFormat="1" ht="29" customHeight="1"/>
    <row r="20" s="31" customFormat="1" ht="30" customHeight="1" spans="1:1">
      <c r="A20" s="53"/>
    </row>
  </sheetData>
  <mergeCells count="9">
    <mergeCell ref="A2:F2"/>
    <mergeCell ref="B3:F3"/>
    <mergeCell ref="A4:B4"/>
    <mergeCell ref="A6:B6"/>
    <mergeCell ref="A7:B7"/>
    <mergeCell ref="A8:B8"/>
    <mergeCell ref="A9:B9"/>
    <mergeCell ref="A10:B10"/>
    <mergeCell ref="A11:F11"/>
  </mergeCells>
  <printOptions horizontalCentered="1"/>
  <pageMargins left="0.708333333333333" right="0.708333333333333" top="1.10208333333333" bottom="0.751388888888889" header="0.306944444444444" footer="0.306944444444444"/>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M8" sqref="M8"/>
    </sheetView>
  </sheetViews>
  <sheetFormatPr defaultColWidth="8.88333333333333" defaultRowHeight="13.5" outlineLevelCol="5"/>
  <cols>
    <col min="1" max="1" width="8.88333333333333" style="31"/>
    <col min="2" max="6" width="24.2166666666667" style="31" customWidth="1"/>
    <col min="7" max="16384" width="8.88333333333333" style="31"/>
  </cols>
  <sheetData>
    <row r="1" s="31" customFormat="1" ht="24" customHeight="1"/>
    <row r="2" s="31" customFormat="1" ht="27" spans="1:6">
      <c r="A2" s="34" t="s">
        <v>3239</v>
      </c>
      <c r="B2" s="35"/>
      <c r="C2" s="35"/>
      <c r="D2" s="35"/>
      <c r="E2" s="35"/>
      <c r="F2" s="35"/>
    </row>
    <row r="3" s="31" customFormat="1" ht="23" customHeight="1" spans="1:6">
      <c r="A3" s="36" t="s">
        <v>3156</v>
      </c>
      <c r="B3" s="36"/>
      <c r="C3" s="36"/>
      <c r="D3" s="36"/>
      <c r="E3" s="36"/>
      <c r="F3" s="36"/>
    </row>
    <row r="4" s="32" customFormat="1" ht="30" customHeight="1" spans="1:6">
      <c r="A4" s="37" t="s">
        <v>3240</v>
      </c>
      <c r="B4" s="38" t="s">
        <v>3116</v>
      </c>
      <c r="C4" s="38" t="s">
        <v>3241</v>
      </c>
      <c r="D4" s="38" t="s">
        <v>3242</v>
      </c>
      <c r="E4" s="38" t="s">
        <v>3243</v>
      </c>
      <c r="F4" s="38" t="s">
        <v>3244</v>
      </c>
    </row>
    <row r="5" s="32" customFormat="1" ht="45" customHeight="1" spans="1:6">
      <c r="A5" s="39">
        <v>1</v>
      </c>
      <c r="B5" s="40"/>
      <c r="C5" s="41" t="s">
        <v>3245</v>
      </c>
      <c r="D5" s="42"/>
      <c r="E5" s="42" t="s">
        <v>3246</v>
      </c>
      <c r="F5" s="42"/>
    </row>
    <row r="6" s="32" customFormat="1" ht="45" customHeight="1" spans="1:6">
      <c r="A6" s="39">
        <v>2</v>
      </c>
      <c r="B6" s="40"/>
      <c r="C6" s="41"/>
      <c r="D6" s="42"/>
      <c r="E6" s="42"/>
      <c r="F6" s="42"/>
    </row>
    <row r="7" s="32" customFormat="1" ht="45" customHeight="1" spans="1:6">
      <c r="A7" s="39" t="s">
        <v>3247</v>
      </c>
      <c r="B7" s="40"/>
      <c r="C7" s="41"/>
      <c r="D7" s="42"/>
      <c r="E7" s="42"/>
      <c r="F7" s="42"/>
    </row>
    <row r="8" s="33" customFormat="1" ht="33" customHeight="1" spans="1:6">
      <c r="A8" s="43" t="s">
        <v>3248</v>
      </c>
      <c r="B8" s="43"/>
      <c r="C8" s="43"/>
      <c r="D8" s="43"/>
      <c r="E8" s="43"/>
      <c r="F8" s="43"/>
    </row>
    <row r="9" ht="30" customHeight="1" spans="1:6">
      <c r="A9" s="43" t="s">
        <v>3249</v>
      </c>
      <c r="B9" s="43"/>
      <c r="C9" s="43"/>
      <c r="D9" s="43"/>
      <c r="E9" s="43"/>
      <c r="F9" s="43"/>
    </row>
  </sheetData>
  <mergeCells count="9">
    <mergeCell ref="A2:F2"/>
    <mergeCell ref="A3:F3"/>
    <mergeCell ref="A8:F8"/>
    <mergeCell ref="A9:F9"/>
    <mergeCell ref="B5:B7"/>
    <mergeCell ref="C5:C7"/>
    <mergeCell ref="D5:D7"/>
    <mergeCell ref="E5:E7"/>
    <mergeCell ref="F5:F7"/>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97"/>
  <sheetViews>
    <sheetView topLeftCell="A67" workbookViewId="0">
      <selection activeCell="G82" sqref="G82"/>
    </sheetView>
  </sheetViews>
  <sheetFormatPr defaultColWidth="8" defaultRowHeight="12"/>
  <cols>
    <col min="1" max="1" width="24" style="13" customWidth="1"/>
    <col min="2" max="2" width="30.875" style="10" customWidth="1"/>
    <col min="3" max="3" width="13.375" style="10" customWidth="1"/>
    <col min="4" max="4" width="14.875" style="10" customWidth="1"/>
    <col min="5" max="5" width="20.6333333333333" style="14" customWidth="1"/>
    <col min="6" max="6" width="14.3333333333333" style="10" customWidth="1"/>
    <col min="7" max="7" width="20.6333333333333" style="10" customWidth="1"/>
    <col min="8" max="9" width="13.3333333333333" style="10" customWidth="1"/>
    <col min="10" max="10" width="32.875" style="15" customWidth="1"/>
    <col min="11" max="16384" width="8" style="10"/>
  </cols>
  <sheetData>
    <row r="2" s="10" customFormat="1" ht="27" spans="1:10">
      <c r="A2" s="16" t="s">
        <v>3250</v>
      </c>
      <c r="B2" s="17"/>
      <c r="C2" s="17"/>
      <c r="D2" s="17"/>
      <c r="E2" s="18"/>
      <c r="F2" s="17"/>
      <c r="G2" s="17"/>
      <c r="H2" s="17"/>
      <c r="I2" s="17"/>
      <c r="J2" s="30"/>
    </row>
    <row r="3" s="10" customFormat="1" ht="13.5" spans="1:10">
      <c r="A3" s="19"/>
      <c r="E3" s="14"/>
      <c r="J3" s="15"/>
    </row>
    <row r="4" s="11" customFormat="1" ht="18.75" spans="1:10">
      <c r="A4" s="20" t="s">
        <v>3251</v>
      </c>
      <c r="B4" s="20" t="s">
        <v>3252</v>
      </c>
      <c r="C4" s="20" t="s">
        <v>3253</v>
      </c>
      <c r="D4" s="20" t="s">
        <v>3254</v>
      </c>
      <c r="E4" s="21" t="s">
        <v>3255</v>
      </c>
      <c r="F4" s="20" t="s">
        <v>3256</v>
      </c>
      <c r="G4" s="20" t="s">
        <v>3257</v>
      </c>
      <c r="H4" s="20" t="s">
        <v>3258</v>
      </c>
      <c r="I4" s="20" t="s">
        <v>3259</v>
      </c>
      <c r="J4" s="21" t="s">
        <v>3260</v>
      </c>
    </row>
    <row r="5" s="10" customFormat="1" ht="18.75" spans="1:10">
      <c r="A5" s="22">
        <v>1</v>
      </c>
      <c r="B5" s="22">
        <v>2</v>
      </c>
      <c r="C5" s="22">
        <v>3</v>
      </c>
      <c r="D5" s="22">
        <v>4</v>
      </c>
      <c r="E5" s="23">
        <v>5</v>
      </c>
      <c r="F5" s="22">
        <v>6</v>
      </c>
      <c r="G5" s="22">
        <v>7</v>
      </c>
      <c r="H5" s="22">
        <v>8</v>
      </c>
      <c r="I5" s="22">
        <v>9</v>
      </c>
      <c r="J5" s="23">
        <v>10</v>
      </c>
    </row>
    <row r="6" s="10" customFormat="1" ht="24" spans="1:10">
      <c r="A6" s="24" t="s">
        <v>3261</v>
      </c>
      <c r="B6" s="24" t="s">
        <v>3262</v>
      </c>
      <c r="C6" s="25" t="s">
        <v>3263</v>
      </c>
      <c r="D6" s="26" t="s">
        <v>3264</v>
      </c>
      <c r="E6" s="27" t="s">
        <v>3265</v>
      </c>
      <c r="F6" s="28" t="s">
        <v>3266</v>
      </c>
      <c r="G6" s="495" t="s">
        <v>3267</v>
      </c>
      <c r="H6" s="26" t="s">
        <v>3268</v>
      </c>
      <c r="I6" s="28" t="s">
        <v>3269</v>
      </c>
      <c r="J6" s="27" t="s">
        <v>3270</v>
      </c>
    </row>
    <row r="7" s="10" customFormat="1" ht="36" spans="1:10">
      <c r="A7" s="24"/>
      <c r="B7" s="24"/>
      <c r="C7" s="25"/>
      <c r="D7" s="26"/>
      <c r="E7" s="27" t="s">
        <v>3271</v>
      </c>
      <c r="F7" s="28" t="s">
        <v>3266</v>
      </c>
      <c r="G7" s="495" t="s">
        <v>3272</v>
      </c>
      <c r="H7" s="28" t="s">
        <v>3273</v>
      </c>
      <c r="I7" s="28" t="s">
        <v>3269</v>
      </c>
      <c r="J7" s="27" t="s">
        <v>3274</v>
      </c>
    </row>
    <row r="8" s="10" customFormat="1" ht="24" spans="1:10">
      <c r="A8" s="24"/>
      <c r="B8" s="24"/>
      <c r="C8" s="25"/>
      <c r="D8" s="26"/>
      <c r="E8" s="27" t="s">
        <v>3275</v>
      </c>
      <c r="F8" s="28" t="s">
        <v>3266</v>
      </c>
      <c r="G8" s="495" t="s">
        <v>3276</v>
      </c>
      <c r="H8" s="28" t="s">
        <v>3277</v>
      </c>
      <c r="I8" s="28" t="s">
        <v>3269</v>
      </c>
      <c r="J8" s="27" t="s">
        <v>3278</v>
      </c>
    </row>
    <row r="9" s="12" customFormat="1" ht="36" spans="1:10">
      <c r="A9" s="24"/>
      <c r="B9" s="24"/>
      <c r="C9" s="25"/>
      <c r="D9" s="26"/>
      <c r="E9" s="27" t="s">
        <v>3279</v>
      </c>
      <c r="F9" s="28" t="s">
        <v>3266</v>
      </c>
      <c r="G9" s="495" t="s">
        <v>3272</v>
      </c>
      <c r="H9" s="28" t="s">
        <v>3273</v>
      </c>
      <c r="I9" s="28" t="s">
        <v>3269</v>
      </c>
      <c r="J9" s="27" t="s">
        <v>3280</v>
      </c>
    </row>
    <row r="10" s="10" customFormat="1" spans="1:10">
      <c r="A10" s="24"/>
      <c r="B10" s="24"/>
      <c r="C10" s="25"/>
      <c r="D10" s="26"/>
      <c r="E10" s="27" t="s">
        <v>3281</v>
      </c>
      <c r="F10" s="28" t="s">
        <v>3282</v>
      </c>
      <c r="G10" s="495" t="s">
        <v>3283</v>
      </c>
      <c r="H10" s="28" t="s">
        <v>3273</v>
      </c>
      <c r="I10" s="28" t="s">
        <v>3269</v>
      </c>
      <c r="J10" s="27" t="s">
        <v>3284</v>
      </c>
    </row>
    <row r="11" s="10" customFormat="1" ht="36" spans="1:10">
      <c r="A11" s="24"/>
      <c r="B11" s="24"/>
      <c r="C11" s="25"/>
      <c r="D11" s="26" t="s">
        <v>3285</v>
      </c>
      <c r="E11" s="27" t="s">
        <v>3286</v>
      </c>
      <c r="F11" s="28" t="s">
        <v>3266</v>
      </c>
      <c r="G11" s="495" t="s">
        <v>3272</v>
      </c>
      <c r="H11" s="28" t="s">
        <v>3273</v>
      </c>
      <c r="I11" s="28" t="s">
        <v>3269</v>
      </c>
      <c r="J11" s="27" t="s">
        <v>3287</v>
      </c>
    </row>
    <row r="12" s="10" customFormat="1" ht="36" spans="1:10">
      <c r="A12" s="24"/>
      <c r="B12" s="24"/>
      <c r="C12" s="25"/>
      <c r="D12" s="26"/>
      <c r="E12" s="27" t="s">
        <v>3288</v>
      </c>
      <c r="F12" s="28" t="s">
        <v>3282</v>
      </c>
      <c r="G12" s="495" t="s">
        <v>3289</v>
      </c>
      <c r="H12" s="28" t="s">
        <v>3273</v>
      </c>
      <c r="I12" s="28" t="s">
        <v>3269</v>
      </c>
      <c r="J12" s="27" t="s">
        <v>3290</v>
      </c>
    </row>
    <row r="13" ht="36" spans="1:10">
      <c r="A13" s="24"/>
      <c r="B13" s="24"/>
      <c r="C13" s="25"/>
      <c r="D13" s="26" t="s">
        <v>3291</v>
      </c>
      <c r="E13" s="27" t="s">
        <v>3292</v>
      </c>
      <c r="F13" s="28" t="s">
        <v>3266</v>
      </c>
      <c r="G13" s="495" t="s">
        <v>3272</v>
      </c>
      <c r="H13" s="28" t="s">
        <v>3273</v>
      </c>
      <c r="I13" s="28" t="s">
        <v>3269</v>
      </c>
      <c r="J13" s="27" t="s">
        <v>3293</v>
      </c>
    </row>
    <row r="14" ht="36" spans="1:10">
      <c r="A14" s="24"/>
      <c r="B14" s="24"/>
      <c r="C14" s="25"/>
      <c r="D14" s="26"/>
      <c r="E14" s="27" t="s">
        <v>3294</v>
      </c>
      <c r="F14" s="28" t="s">
        <v>3266</v>
      </c>
      <c r="G14" s="495" t="s">
        <v>3272</v>
      </c>
      <c r="H14" s="28" t="s">
        <v>3273</v>
      </c>
      <c r="I14" s="28" t="s">
        <v>3269</v>
      </c>
      <c r="J14" s="27" t="s">
        <v>3295</v>
      </c>
    </row>
    <row r="15" ht="24" spans="1:10">
      <c r="A15" s="24"/>
      <c r="B15" s="24"/>
      <c r="C15" s="25"/>
      <c r="D15" s="26"/>
      <c r="E15" s="27" t="s">
        <v>3296</v>
      </c>
      <c r="F15" s="28" t="s">
        <v>3282</v>
      </c>
      <c r="G15" s="495" t="s">
        <v>3272</v>
      </c>
      <c r="H15" s="28" t="s">
        <v>3273</v>
      </c>
      <c r="I15" s="28" t="s">
        <v>3269</v>
      </c>
      <c r="J15" s="27" t="s">
        <v>3297</v>
      </c>
    </row>
    <row r="16" ht="24" spans="1:10">
      <c r="A16" s="24"/>
      <c r="B16" s="24"/>
      <c r="C16" s="25"/>
      <c r="D16" s="26" t="s">
        <v>3298</v>
      </c>
      <c r="E16" s="27" t="s">
        <v>3299</v>
      </c>
      <c r="F16" s="28" t="s">
        <v>3300</v>
      </c>
      <c r="G16" s="495" t="s">
        <v>3301</v>
      </c>
      <c r="H16" s="28" t="s">
        <v>3302</v>
      </c>
      <c r="I16" s="28" t="s">
        <v>3269</v>
      </c>
      <c r="J16" s="27" t="s">
        <v>3303</v>
      </c>
    </row>
    <row r="17" spans="1:10">
      <c r="A17" s="24"/>
      <c r="B17" s="24"/>
      <c r="C17" s="25"/>
      <c r="D17" s="26"/>
      <c r="E17" s="27" t="s">
        <v>3304</v>
      </c>
      <c r="F17" s="28" t="s">
        <v>3282</v>
      </c>
      <c r="G17" s="495" t="s">
        <v>3289</v>
      </c>
      <c r="H17" s="28" t="s">
        <v>3273</v>
      </c>
      <c r="I17" s="28" t="s">
        <v>3269</v>
      </c>
      <c r="J17" s="27" t="s">
        <v>3305</v>
      </c>
    </row>
    <row r="18" ht="36" spans="1:10">
      <c r="A18" s="24"/>
      <c r="B18" s="24"/>
      <c r="C18" s="26" t="s">
        <v>3306</v>
      </c>
      <c r="D18" s="26" t="s">
        <v>3307</v>
      </c>
      <c r="E18" s="27" t="s">
        <v>3308</v>
      </c>
      <c r="F18" s="28" t="s">
        <v>3266</v>
      </c>
      <c r="G18" s="495" t="s">
        <v>3272</v>
      </c>
      <c r="H18" s="28" t="s">
        <v>3273</v>
      </c>
      <c r="I18" s="28" t="s">
        <v>3269</v>
      </c>
      <c r="J18" s="27" t="s">
        <v>3309</v>
      </c>
    </row>
    <row r="19" ht="36" spans="1:10">
      <c r="A19" s="24"/>
      <c r="B19" s="24"/>
      <c r="C19" s="26"/>
      <c r="D19" s="26"/>
      <c r="E19" s="27" t="s">
        <v>3310</v>
      </c>
      <c r="F19" s="28" t="s">
        <v>3266</v>
      </c>
      <c r="G19" s="495" t="s">
        <v>3272</v>
      </c>
      <c r="H19" s="28" t="s">
        <v>3273</v>
      </c>
      <c r="I19" s="28" t="s">
        <v>3269</v>
      </c>
      <c r="J19" s="27" t="s">
        <v>3311</v>
      </c>
    </row>
    <row r="20" ht="36" spans="1:10">
      <c r="A20" s="24"/>
      <c r="B20" s="24"/>
      <c r="C20" s="26"/>
      <c r="D20" s="26"/>
      <c r="E20" s="27" t="s">
        <v>3312</v>
      </c>
      <c r="F20" s="28" t="s">
        <v>3266</v>
      </c>
      <c r="G20" s="495" t="s">
        <v>3272</v>
      </c>
      <c r="H20" s="28" t="s">
        <v>3273</v>
      </c>
      <c r="I20" s="28" t="s">
        <v>3269</v>
      </c>
      <c r="J20" s="27" t="s">
        <v>3313</v>
      </c>
    </row>
    <row r="21" spans="1:10">
      <c r="A21" s="24"/>
      <c r="B21" s="24"/>
      <c r="C21" s="26"/>
      <c r="D21" s="26" t="s">
        <v>3314</v>
      </c>
      <c r="E21" s="27" t="s">
        <v>3315</v>
      </c>
      <c r="F21" s="28" t="s">
        <v>3300</v>
      </c>
      <c r="G21" s="495" t="s">
        <v>3316</v>
      </c>
      <c r="H21" s="28" t="s">
        <v>3317</v>
      </c>
      <c r="I21" s="28" t="s">
        <v>3269</v>
      </c>
      <c r="J21" s="27" t="s">
        <v>3318</v>
      </c>
    </row>
    <row r="22" ht="48" spans="1:10">
      <c r="A22" s="24"/>
      <c r="B22" s="24"/>
      <c r="C22" s="26" t="s">
        <v>3319</v>
      </c>
      <c r="D22" s="26" t="s">
        <v>3320</v>
      </c>
      <c r="E22" s="27" t="s">
        <v>3321</v>
      </c>
      <c r="F22" s="28" t="s">
        <v>3266</v>
      </c>
      <c r="G22" s="495" t="s">
        <v>3272</v>
      </c>
      <c r="H22" s="28" t="s">
        <v>3273</v>
      </c>
      <c r="I22" s="28" t="s">
        <v>3269</v>
      </c>
      <c r="J22" s="27" t="s">
        <v>3322</v>
      </c>
    </row>
    <row r="23" spans="1:10">
      <c r="A23" s="29" t="s">
        <v>3323</v>
      </c>
      <c r="B23" s="29" t="s">
        <v>3324</v>
      </c>
      <c r="C23" s="26" t="s">
        <v>3263</v>
      </c>
      <c r="D23" s="26" t="s">
        <v>3264</v>
      </c>
      <c r="E23" s="27" t="s">
        <v>3325</v>
      </c>
      <c r="F23" s="28" t="s">
        <v>3266</v>
      </c>
      <c r="G23" s="495" t="s">
        <v>3326</v>
      </c>
      <c r="H23" s="28" t="s">
        <v>3327</v>
      </c>
      <c r="I23" s="28" t="s">
        <v>3269</v>
      </c>
      <c r="J23" s="27" t="s">
        <v>3328</v>
      </c>
    </row>
    <row r="24" spans="1:10">
      <c r="A24" s="29"/>
      <c r="B24" s="29"/>
      <c r="C24" s="26"/>
      <c r="D24" s="26"/>
      <c r="E24" s="27" t="s">
        <v>3329</v>
      </c>
      <c r="F24" s="28" t="s">
        <v>3266</v>
      </c>
      <c r="G24" s="495" t="s">
        <v>3330</v>
      </c>
      <c r="H24" s="28" t="s">
        <v>3327</v>
      </c>
      <c r="I24" s="28" t="s">
        <v>3269</v>
      </c>
      <c r="J24" s="27" t="s">
        <v>3331</v>
      </c>
    </row>
    <row r="25" spans="1:10">
      <c r="A25" s="29"/>
      <c r="B25" s="29"/>
      <c r="C25" s="26"/>
      <c r="D25" s="26" t="s">
        <v>3285</v>
      </c>
      <c r="E25" s="27" t="s">
        <v>3332</v>
      </c>
      <c r="F25" s="28" t="s">
        <v>3300</v>
      </c>
      <c r="G25" s="495" t="s">
        <v>3272</v>
      </c>
      <c r="H25" s="28" t="s">
        <v>3273</v>
      </c>
      <c r="I25" s="28" t="s">
        <v>3269</v>
      </c>
      <c r="J25" s="27" t="s">
        <v>3333</v>
      </c>
    </row>
    <row r="26" spans="1:10">
      <c r="A26" s="29"/>
      <c r="B26" s="29"/>
      <c r="C26" s="26"/>
      <c r="D26" s="26"/>
      <c r="E26" s="27" t="s">
        <v>3334</v>
      </c>
      <c r="F26" s="28" t="s">
        <v>3300</v>
      </c>
      <c r="G26" s="495" t="s">
        <v>3272</v>
      </c>
      <c r="H26" s="28" t="s">
        <v>3273</v>
      </c>
      <c r="I26" s="28" t="s">
        <v>3269</v>
      </c>
      <c r="J26" s="27" t="s">
        <v>3335</v>
      </c>
    </row>
    <row r="27" spans="1:10">
      <c r="A27" s="29"/>
      <c r="B27" s="29"/>
      <c r="C27" s="26" t="s">
        <v>3306</v>
      </c>
      <c r="D27" s="26" t="s">
        <v>3336</v>
      </c>
      <c r="E27" s="27" t="s">
        <v>3337</v>
      </c>
      <c r="F27" s="28" t="s">
        <v>3282</v>
      </c>
      <c r="G27" s="495" t="s">
        <v>3338</v>
      </c>
      <c r="H27" s="28" t="s">
        <v>3339</v>
      </c>
      <c r="I27" s="28" t="s">
        <v>3269</v>
      </c>
      <c r="J27" s="27" t="s">
        <v>3340</v>
      </c>
    </row>
    <row r="28" spans="1:10">
      <c r="A28" s="29"/>
      <c r="B28" s="29"/>
      <c r="C28" s="26"/>
      <c r="D28" s="26"/>
      <c r="E28" s="27" t="s">
        <v>3341</v>
      </c>
      <c r="F28" s="28" t="s">
        <v>3282</v>
      </c>
      <c r="G28" s="495" t="s">
        <v>3342</v>
      </c>
      <c r="H28" s="28" t="s">
        <v>3273</v>
      </c>
      <c r="I28" s="28" t="s">
        <v>3269</v>
      </c>
      <c r="J28" s="27" t="s">
        <v>3343</v>
      </c>
    </row>
    <row r="29" ht="24" spans="1:10">
      <c r="A29" s="29"/>
      <c r="B29" s="29"/>
      <c r="C29" s="26"/>
      <c r="D29" s="26"/>
      <c r="E29" s="27" t="s">
        <v>3344</v>
      </c>
      <c r="F29" s="28" t="s">
        <v>3282</v>
      </c>
      <c r="G29" s="495" t="s">
        <v>3345</v>
      </c>
      <c r="H29" s="28" t="s">
        <v>3346</v>
      </c>
      <c r="I29" s="28" t="s">
        <v>3269</v>
      </c>
      <c r="J29" s="27" t="s">
        <v>3347</v>
      </c>
    </row>
    <row r="30" spans="1:10">
      <c r="A30" s="29"/>
      <c r="B30" s="29"/>
      <c r="C30" s="26"/>
      <c r="D30" s="26"/>
      <c r="E30" s="27" t="s">
        <v>3348</v>
      </c>
      <c r="F30" s="28" t="s">
        <v>3266</v>
      </c>
      <c r="G30" s="495" t="s">
        <v>3289</v>
      </c>
      <c r="H30" s="28" t="s">
        <v>3317</v>
      </c>
      <c r="I30" s="28" t="s">
        <v>3269</v>
      </c>
      <c r="J30" s="27" t="s">
        <v>3349</v>
      </c>
    </row>
    <row r="31" ht="24" spans="1:10">
      <c r="A31" s="29"/>
      <c r="B31" s="29"/>
      <c r="C31" s="26" t="s">
        <v>3319</v>
      </c>
      <c r="D31" s="26" t="s">
        <v>3320</v>
      </c>
      <c r="E31" s="27" t="s">
        <v>3350</v>
      </c>
      <c r="F31" s="28" t="s">
        <v>3266</v>
      </c>
      <c r="G31" s="495" t="s">
        <v>3351</v>
      </c>
      <c r="H31" s="28" t="s">
        <v>3273</v>
      </c>
      <c r="I31" s="28" t="s">
        <v>3269</v>
      </c>
      <c r="J31" s="27" t="s">
        <v>3352</v>
      </c>
    </row>
    <row r="32" ht="24" spans="1:10">
      <c r="A32" s="29" t="s">
        <v>3353</v>
      </c>
      <c r="B32" s="29" t="s">
        <v>3354</v>
      </c>
      <c r="C32" s="26" t="s">
        <v>3263</v>
      </c>
      <c r="D32" s="26" t="s">
        <v>3264</v>
      </c>
      <c r="E32" s="27" t="s">
        <v>3355</v>
      </c>
      <c r="F32" s="28" t="s">
        <v>3356</v>
      </c>
      <c r="G32" s="495" t="s">
        <v>3357</v>
      </c>
      <c r="H32" s="28" t="s">
        <v>3273</v>
      </c>
      <c r="I32" s="28" t="s">
        <v>3269</v>
      </c>
      <c r="J32" s="27" t="s">
        <v>3355</v>
      </c>
    </row>
    <row r="33" ht="24" spans="1:10">
      <c r="A33" s="29"/>
      <c r="B33" s="29"/>
      <c r="C33" s="26"/>
      <c r="D33" s="26"/>
      <c r="E33" s="27" t="s">
        <v>3358</v>
      </c>
      <c r="F33" s="28" t="s">
        <v>3356</v>
      </c>
      <c r="G33" s="495" t="s">
        <v>3359</v>
      </c>
      <c r="H33" s="28" t="s">
        <v>3273</v>
      </c>
      <c r="I33" s="28" t="s">
        <v>3360</v>
      </c>
      <c r="J33" s="27" t="s">
        <v>3358</v>
      </c>
    </row>
    <row r="34" spans="1:10">
      <c r="A34" s="29"/>
      <c r="B34" s="29"/>
      <c r="C34" s="26" t="s">
        <v>3306</v>
      </c>
      <c r="D34" s="26" t="s">
        <v>3336</v>
      </c>
      <c r="E34" s="27" t="s">
        <v>3361</v>
      </c>
      <c r="F34" s="28" t="s">
        <v>3300</v>
      </c>
      <c r="G34" s="495" t="s">
        <v>3272</v>
      </c>
      <c r="H34" s="28" t="s">
        <v>3273</v>
      </c>
      <c r="I34" s="28" t="s">
        <v>3269</v>
      </c>
      <c r="J34" s="27" t="s">
        <v>3362</v>
      </c>
    </row>
    <row r="35" ht="24" spans="1:10">
      <c r="A35" s="29"/>
      <c r="B35" s="29"/>
      <c r="C35" s="26"/>
      <c r="D35" s="26" t="s">
        <v>3307</v>
      </c>
      <c r="E35" s="27" t="s">
        <v>3363</v>
      </c>
      <c r="F35" s="28" t="s">
        <v>3356</v>
      </c>
      <c r="G35" s="495" t="s">
        <v>3272</v>
      </c>
      <c r="H35" s="28" t="s">
        <v>3273</v>
      </c>
      <c r="I35" s="28" t="s">
        <v>3269</v>
      </c>
      <c r="J35" s="27" t="s">
        <v>3363</v>
      </c>
    </row>
    <row r="36" ht="24" spans="1:10">
      <c r="A36" s="29"/>
      <c r="B36" s="29"/>
      <c r="C36" s="26"/>
      <c r="D36" s="26" t="s">
        <v>3314</v>
      </c>
      <c r="E36" s="27" t="s">
        <v>3363</v>
      </c>
      <c r="F36" s="28" t="s">
        <v>3356</v>
      </c>
      <c r="G36" s="495" t="s">
        <v>3272</v>
      </c>
      <c r="H36" s="28" t="s">
        <v>3273</v>
      </c>
      <c r="I36" s="28" t="s">
        <v>3269</v>
      </c>
      <c r="J36" s="27" t="s">
        <v>3363</v>
      </c>
    </row>
    <row r="37" ht="24" spans="1:10">
      <c r="A37" s="29"/>
      <c r="B37" s="29"/>
      <c r="C37" s="26" t="s">
        <v>3319</v>
      </c>
      <c r="D37" s="26" t="s">
        <v>3320</v>
      </c>
      <c r="E37" s="27" t="s">
        <v>3363</v>
      </c>
      <c r="F37" s="28" t="s">
        <v>3266</v>
      </c>
      <c r="G37" s="495" t="s">
        <v>3364</v>
      </c>
      <c r="H37" s="28" t="s">
        <v>3273</v>
      </c>
      <c r="I37" s="28" t="s">
        <v>3269</v>
      </c>
      <c r="J37" s="27" t="s">
        <v>3363</v>
      </c>
    </row>
    <row r="38" spans="1:10">
      <c r="A38" s="29" t="s">
        <v>3365</v>
      </c>
      <c r="B38" s="29" t="s">
        <v>3366</v>
      </c>
      <c r="C38" s="26" t="s">
        <v>3263</v>
      </c>
      <c r="D38" s="26" t="s">
        <v>3264</v>
      </c>
      <c r="E38" s="27" t="s">
        <v>3367</v>
      </c>
      <c r="F38" s="28" t="s">
        <v>3300</v>
      </c>
      <c r="G38" s="495" t="s">
        <v>3368</v>
      </c>
      <c r="H38" s="28" t="s">
        <v>3369</v>
      </c>
      <c r="I38" s="28" t="s">
        <v>3360</v>
      </c>
      <c r="J38" s="27" t="s">
        <v>3367</v>
      </c>
    </row>
    <row r="39" spans="1:10">
      <c r="A39" s="29"/>
      <c r="B39" s="29"/>
      <c r="C39" s="26"/>
      <c r="D39" s="26"/>
      <c r="E39" s="27" t="s">
        <v>3370</v>
      </c>
      <c r="F39" s="28" t="s">
        <v>3300</v>
      </c>
      <c r="G39" s="495" t="s">
        <v>3371</v>
      </c>
      <c r="H39" s="28" t="s">
        <v>3372</v>
      </c>
      <c r="I39" s="28" t="s">
        <v>3360</v>
      </c>
      <c r="J39" s="27" t="s">
        <v>3370</v>
      </c>
    </row>
    <row r="40" spans="1:10">
      <c r="A40" s="29"/>
      <c r="B40" s="29"/>
      <c r="C40" s="26" t="s">
        <v>3306</v>
      </c>
      <c r="D40" s="26" t="s">
        <v>3307</v>
      </c>
      <c r="E40" s="27" t="s">
        <v>3373</v>
      </c>
      <c r="F40" s="28" t="s">
        <v>3300</v>
      </c>
      <c r="G40" s="495" t="s">
        <v>3374</v>
      </c>
      <c r="H40" s="28" t="s">
        <v>3372</v>
      </c>
      <c r="I40" s="28" t="s">
        <v>3360</v>
      </c>
      <c r="J40" s="27" t="s">
        <v>3373</v>
      </c>
    </row>
    <row r="41" ht="24" spans="1:10">
      <c r="A41" s="29"/>
      <c r="B41" s="29"/>
      <c r="C41" s="26" t="s">
        <v>3319</v>
      </c>
      <c r="D41" s="26" t="s">
        <v>3320</v>
      </c>
      <c r="E41" s="27" t="s">
        <v>3375</v>
      </c>
      <c r="F41" s="28" t="s">
        <v>3300</v>
      </c>
      <c r="G41" s="495" t="s">
        <v>3376</v>
      </c>
      <c r="H41" s="28" t="s">
        <v>3377</v>
      </c>
      <c r="I41" s="28" t="s">
        <v>3360</v>
      </c>
      <c r="J41" s="27" t="s">
        <v>3375</v>
      </c>
    </row>
    <row r="42" ht="24" spans="1:10">
      <c r="A42" s="29" t="s">
        <v>3378</v>
      </c>
      <c r="B42" s="29" t="s">
        <v>3379</v>
      </c>
      <c r="C42" s="26" t="s">
        <v>3263</v>
      </c>
      <c r="D42" s="26" t="s">
        <v>3264</v>
      </c>
      <c r="E42" s="27" t="s">
        <v>3380</v>
      </c>
      <c r="F42" s="28" t="s">
        <v>3300</v>
      </c>
      <c r="G42" s="495" t="s">
        <v>3381</v>
      </c>
      <c r="H42" s="28" t="s">
        <v>3382</v>
      </c>
      <c r="I42" s="28" t="s">
        <v>3360</v>
      </c>
      <c r="J42" s="27" t="s">
        <v>3383</v>
      </c>
    </row>
    <row r="43" ht="48" spans="1:10">
      <c r="A43" s="29"/>
      <c r="B43" s="29"/>
      <c r="C43" s="26"/>
      <c r="D43" s="26"/>
      <c r="E43" s="27" t="s">
        <v>3384</v>
      </c>
      <c r="F43" s="28" t="s">
        <v>3300</v>
      </c>
      <c r="G43" s="495" t="s">
        <v>3385</v>
      </c>
      <c r="H43" s="28" t="s">
        <v>3386</v>
      </c>
      <c r="I43" s="28" t="s">
        <v>3360</v>
      </c>
      <c r="J43" s="27" t="s">
        <v>3383</v>
      </c>
    </row>
    <row r="44" ht="24" spans="1:10">
      <c r="A44" s="29"/>
      <c r="B44" s="29"/>
      <c r="C44" s="26"/>
      <c r="D44" s="26"/>
      <c r="E44" s="27" t="s">
        <v>3387</v>
      </c>
      <c r="F44" s="28" t="s">
        <v>3300</v>
      </c>
      <c r="G44" s="495" t="s">
        <v>3388</v>
      </c>
      <c r="H44" s="28" t="s">
        <v>3389</v>
      </c>
      <c r="I44" s="28" t="s">
        <v>3360</v>
      </c>
      <c r="J44" s="27" t="s">
        <v>3383</v>
      </c>
    </row>
    <row r="45" ht="24" spans="1:10">
      <c r="A45" s="29"/>
      <c r="B45" s="29"/>
      <c r="C45" s="26"/>
      <c r="D45" s="26" t="s">
        <v>3285</v>
      </c>
      <c r="E45" s="27" t="s">
        <v>3390</v>
      </c>
      <c r="F45" s="28" t="s">
        <v>3300</v>
      </c>
      <c r="G45" s="495" t="s">
        <v>3371</v>
      </c>
      <c r="H45" s="28" t="s">
        <v>3273</v>
      </c>
      <c r="I45" s="28" t="s">
        <v>3360</v>
      </c>
      <c r="J45" s="27" t="s">
        <v>3383</v>
      </c>
    </row>
    <row r="46" ht="24" spans="1:10">
      <c r="A46" s="29"/>
      <c r="B46" s="29"/>
      <c r="C46" s="26"/>
      <c r="D46" s="26" t="s">
        <v>3291</v>
      </c>
      <c r="E46" s="27" t="s">
        <v>3391</v>
      </c>
      <c r="F46" s="28" t="s">
        <v>3300</v>
      </c>
      <c r="G46" s="495" t="s">
        <v>3392</v>
      </c>
      <c r="H46" s="28" t="s">
        <v>3317</v>
      </c>
      <c r="I46" s="28" t="s">
        <v>3360</v>
      </c>
      <c r="J46" s="27" t="s">
        <v>3383</v>
      </c>
    </row>
    <row r="47" ht="24" spans="1:10">
      <c r="A47" s="29"/>
      <c r="B47" s="29"/>
      <c r="C47" s="26"/>
      <c r="D47" s="26" t="s">
        <v>3298</v>
      </c>
      <c r="E47" s="27" t="s">
        <v>3393</v>
      </c>
      <c r="F47" s="28" t="s">
        <v>3300</v>
      </c>
      <c r="G47" s="495" t="s">
        <v>3394</v>
      </c>
      <c r="H47" s="28" t="s">
        <v>3302</v>
      </c>
      <c r="I47" s="28" t="s">
        <v>3360</v>
      </c>
      <c r="J47" s="27" t="s">
        <v>3383</v>
      </c>
    </row>
    <row r="48" ht="24" spans="1:10">
      <c r="A48" s="29"/>
      <c r="B48" s="29"/>
      <c r="C48" s="26" t="s">
        <v>3306</v>
      </c>
      <c r="D48" s="26" t="s">
        <v>3395</v>
      </c>
      <c r="E48" s="27" t="s">
        <v>3396</v>
      </c>
      <c r="F48" s="28" t="s">
        <v>3300</v>
      </c>
      <c r="G48" s="495" t="s">
        <v>3397</v>
      </c>
      <c r="H48" s="28" t="s">
        <v>3317</v>
      </c>
      <c r="I48" s="28" t="s">
        <v>3360</v>
      </c>
      <c r="J48" s="27" t="s">
        <v>3383</v>
      </c>
    </row>
    <row r="49" ht="24" spans="1:10">
      <c r="A49" s="29"/>
      <c r="B49" s="29"/>
      <c r="C49" s="26"/>
      <c r="D49" s="26"/>
      <c r="E49" s="27" t="s">
        <v>3398</v>
      </c>
      <c r="F49" s="28" t="s">
        <v>3300</v>
      </c>
      <c r="G49" s="495" t="s">
        <v>3399</v>
      </c>
      <c r="H49" s="28" t="s">
        <v>3317</v>
      </c>
      <c r="I49" s="28" t="s">
        <v>3360</v>
      </c>
      <c r="J49" s="27" t="s">
        <v>3383</v>
      </c>
    </row>
    <row r="50" ht="24" spans="1:10">
      <c r="A50" s="29"/>
      <c r="B50" s="29"/>
      <c r="C50" s="26" t="s">
        <v>3319</v>
      </c>
      <c r="D50" s="26" t="s">
        <v>3320</v>
      </c>
      <c r="E50" s="27" t="s">
        <v>3400</v>
      </c>
      <c r="F50" s="28" t="s">
        <v>3300</v>
      </c>
      <c r="G50" s="495" t="s">
        <v>3371</v>
      </c>
      <c r="H50" s="28" t="s">
        <v>3273</v>
      </c>
      <c r="I50" s="28" t="s">
        <v>3360</v>
      </c>
      <c r="J50" s="27" t="s">
        <v>3383</v>
      </c>
    </row>
    <row r="51" ht="48" spans="1:10">
      <c r="A51" s="29" t="s">
        <v>3401</v>
      </c>
      <c r="B51" s="29" t="s">
        <v>3402</v>
      </c>
      <c r="C51" s="26" t="s">
        <v>3263</v>
      </c>
      <c r="D51" s="26" t="s">
        <v>3264</v>
      </c>
      <c r="E51" s="27" t="s">
        <v>3403</v>
      </c>
      <c r="F51" s="28" t="s">
        <v>3300</v>
      </c>
      <c r="G51" s="495" t="s">
        <v>3404</v>
      </c>
      <c r="H51" s="28" t="s">
        <v>3405</v>
      </c>
      <c r="I51" s="28" t="s">
        <v>3269</v>
      </c>
      <c r="J51" s="27" t="s">
        <v>3406</v>
      </c>
    </row>
    <row r="52" ht="48" spans="1:10">
      <c r="A52" s="29"/>
      <c r="B52" s="29"/>
      <c r="C52" s="26"/>
      <c r="D52" s="26"/>
      <c r="E52" s="27" t="s">
        <v>3407</v>
      </c>
      <c r="F52" s="28" t="s">
        <v>3300</v>
      </c>
      <c r="G52" s="495" t="s">
        <v>3272</v>
      </c>
      <c r="H52" s="28" t="s">
        <v>3405</v>
      </c>
      <c r="I52" s="28" t="s">
        <v>3269</v>
      </c>
      <c r="J52" s="27" t="s">
        <v>3406</v>
      </c>
    </row>
    <row r="53" ht="48" spans="1:10">
      <c r="A53" s="29"/>
      <c r="B53" s="29"/>
      <c r="C53" s="26"/>
      <c r="D53" s="26"/>
      <c r="E53" s="27" t="s">
        <v>3408</v>
      </c>
      <c r="F53" s="28" t="s">
        <v>3300</v>
      </c>
      <c r="G53" s="495" t="s">
        <v>3289</v>
      </c>
      <c r="H53" s="28" t="s">
        <v>3405</v>
      </c>
      <c r="I53" s="28" t="s">
        <v>3269</v>
      </c>
      <c r="J53" s="27" t="s">
        <v>3406</v>
      </c>
    </row>
    <row r="54" ht="48" spans="1:10">
      <c r="A54" s="29"/>
      <c r="B54" s="29"/>
      <c r="C54" s="26"/>
      <c r="D54" s="26"/>
      <c r="E54" s="27" t="s">
        <v>3409</v>
      </c>
      <c r="F54" s="28" t="s">
        <v>3300</v>
      </c>
      <c r="G54" s="495" t="s">
        <v>3289</v>
      </c>
      <c r="H54" s="28" t="s">
        <v>3405</v>
      </c>
      <c r="I54" s="28" t="s">
        <v>3269</v>
      </c>
      <c r="J54" s="27" t="s">
        <v>3406</v>
      </c>
    </row>
    <row r="55" spans="1:10">
      <c r="A55" s="29"/>
      <c r="B55" s="29"/>
      <c r="C55" s="26" t="s">
        <v>3306</v>
      </c>
      <c r="D55" s="26" t="s">
        <v>3307</v>
      </c>
      <c r="E55" s="27" t="s">
        <v>3410</v>
      </c>
      <c r="F55" s="28" t="s">
        <v>3266</v>
      </c>
      <c r="G55" s="495" t="s">
        <v>3411</v>
      </c>
      <c r="H55" s="28" t="s">
        <v>3273</v>
      </c>
      <c r="I55" s="28" t="s">
        <v>3269</v>
      </c>
      <c r="J55" s="27" t="s">
        <v>3410</v>
      </c>
    </row>
    <row r="56" ht="24" spans="1:10">
      <c r="A56" s="29"/>
      <c r="B56" s="29"/>
      <c r="C56" s="26" t="s">
        <v>3319</v>
      </c>
      <c r="D56" s="26" t="s">
        <v>3320</v>
      </c>
      <c r="E56" s="27" t="s">
        <v>3412</v>
      </c>
      <c r="F56" s="28" t="s">
        <v>3266</v>
      </c>
      <c r="G56" s="495" t="s">
        <v>3351</v>
      </c>
      <c r="H56" s="28" t="s">
        <v>3273</v>
      </c>
      <c r="I56" s="28" t="s">
        <v>3269</v>
      </c>
      <c r="J56" s="27" t="s">
        <v>3413</v>
      </c>
    </row>
    <row r="57" ht="36" spans="1:10">
      <c r="A57" s="29" t="s">
        <v>3414</v>
      </c>
      <c r="B57" s="29" t="s">
        <v>3415</v>
      </c>
      <c r="C57" s="26" t="s">
        <v>3263</v>
      </c>
      <c r="D57" s="26" t="s">
        <v>3264</v>
      </c>
      <c r="E57" s="27" t="s">
        <v>3416</v>
      </c>
      <c r="F57" s="28" t="s">
        <v>3300</v>
      </c>
      <c r="G57" s="495" t="s">
        <v>3351</v>
      </c>
      <c r="H57" s="28" t="s">
        <v>3273</v>
      </c>
      <c r="I57" s="28" t="s">
        <v>3360</v>
      </c>
      <c r="J57" s="27" t="s">
        <v>3417</v>
      </c>
    </row>
    <row r="58" ht="36" spans="1:10">
      <c r="A58" s="29"/>
      <c r="B58" s="29"/>
      <c r="C58" s="26"/>
      <c r="D58" s="26"/>
      <c r="E58" s="27" t="s">
        <v>3418</v>
      </c>
      <c r="F58" s="28" t="s">
        <v>3300</v>
      </c>
      <c r="G58" s="495" t="s">
        <v>3419</v>
      </c>
      <c r="H58" s="28" t="s">
        <v>3273</v>
      </c>
      <c r="I58" s="28" t="s">
        <v>3360</v>
      </c>
      <c r="J58" s="27" t="s">
        <v>3420</v>
      </c>
    </row>
    <row r="59" ht="36" spans="1:10">
      <c r="A59" s="29"/>
      <c r="B59" s="29"/>
      <c r="C59" s="26"/>
      <c r="D59" s="26"/>
      <c r="E59" s="27" t="s">
        <v>3421</v>
      </c>
      <c r="F59" s="28" t="s">
        <v>3300</v>
      </c>
      <c r="G59" s="495" t="s">
        <v>3422</v>
      </c>
      <c r="H59" s="28" t="s">
        <v>3423</v>
      </c>
      <c r="I59" s="28" t="s">
        <v>3269</v>
      </c>
      <c r="J59" s="27" t="s">
        <v>3424</v>
      </c>
    </row>
    <row r="60" ht="36" spans="1:10">
      <c r="A60" s="29"/>
      <c r="B60" s="29"/>
      <c r="C60" s="26"/>
      <c r="D60" s="26"/>
      <c r="E60" s="27" t="s">
        <v>3425</v>
      </c>
      <c r="F60" s="28" t="s">
        <v>3300</v>
      </c>
      <c r="G60" s="495" t="s">
        <v>3419</v>
      </c>
      <c r="H60" s="28" t="s">
        <v>3273</v>
      </c>
      <c r="I60" s="28" t="s">
        <v>3360</v>
      </c>
      <c r="J60" s="27" t="s">
        <v>3426</v>
      </c>
    </row>
    <row r="61" ht="36" spans="1:10">
      <c r="A61" s="29"/>
      <c r="B61" s="29"/>
      <c r="C61" s="26"/>
      <c r="D61" s="26"/>
      <c r="E61" s="27" t="s">
        <v>3427</v>
      </c>
      <c r="F61" s="28" t="s">
        <v>3300</v>
      </c>
      <c r="G61" s="495" t="s">
        <v>3351</v>
      </c>
      <c r="H61" s="28" t="s">
        <v>3273</v>
      </c>
      <c r="I61" s="28" t="s">
        <v>3360</v>
      </c>
      <c r="J61" s="27" t="s">
        <v>3428</v>
      </c>
    </row>
    <row r="62" ht="36" spans="1:10">
      <c r="A62" s="29"/>
      <c r="B62" s="29"/>
      <c r="C62" s="26"/>
      <c r="D62" s="26"/>
      <c r="E62" s="27" t="s">
        <v>3429</v>
      </c>
      <c r="F62" s="28" t="s">
        <v>3300</v>
      </c>
      <c r="G62" s="495" t="s">
        <v>3419</v>
      </c>
      <c r="H62" s="28" t="s">
        <v>3273</v>
      </c>
      <c r="I62" s="28" t="s">
        <v>3360</v>
      </c>
      <c r="J62" s="27" t="s">
        <v>3430</v>
      </c>
    </row>
    <row r="63" ht="36" spans="1:10">
      <c r="A63" s="29"/>
      <c r="B63" s="29"/>
      <c r="C63" s="26"/>
      <c r="D63" s="26"/>
      <c r="E63" s="27" t="s">
        <v>3431</v>
      </c>
      <c r="F63" s="28" t="s">
        <v>3300</v>
      </c>
      <c r="G63" s="495" t="s">
        <v>3419</v>
      </c>
      <c r="H63" s="28" t="s">
        <v>3273</v>
      </c>
      <c r="I63" s="28" t="s">
        <v>3360</v>
      </c>
      <c r="J63" s="27" t="s">
        <v>3432</v>
      </c>
    </row>
    <row r="64" ht="36" spans="1:10">
      <c r="A64" s="29"/>
      <c r="B64" s="29"/>
      <c r="C64" s="26"/>
      <c r="D64" s="26"/>
      <c r="E64" s="27" t="s">
        <v>3433</v>
      </c>
      <c r="F64" s="28" t="s">
        <v>3300</v>
      </c>
      <c r="G64" s="495" t="s">
        <v>3419</v>
      </c>
      <c r="H64" s="28" t="s">
        <v>3273</v>
      </c>
      <c r="I64" s="28" t="s">
        <v>3360</v>
      </c>
      <c r="J64" s="27" t="s">
        <v>3434</v>
      </c>
    </row>
    <row r="65" ht="36" spans="1:10">
      <c r="A65" s="29"/>
      <c r="B65" s="29"/>
      <c r="C65" s="26"/>
      <c r="D65" s="26"/>
      <c r="E65" s="27" t="s">
        <v>3435</v>
      </c>
      <c r="F65" s="28" t="s">
        <v>3300</v>
      </c>
      <c r="G65" s="495" t="s">
        <v>3419</v>
      </c>
      <c r="H65" s="28" t="s">
        <v>3273</v>
      </c>
      <c r="I65" s="28" t="s">
        <v>3360</v>
      </c>
      <c r="J65" s="27" t="s">
        <v>3436</v>
      </c>
    </row>
    <row r="66" ht="36" spans="1:10">
      <c r="A66" s="29"/>
      <c r="B66" s="29"/>
      <c r="C66" s="26"/>
      <c r="D66" s="26"/>
      <c r="E66" s="27" t="s">
        <v>3437</v>
      </c>
      <c r="F66" s="28" t="s">
        <v>3300</v>
      </c>
      <c r="G66" s="495" t="s">
        <v>3419</v>
      </c>
      <c r="H66" s="28" t="s">
        <v>3273</v>
      </c>
      <c r="I66" s="28" t="s">
        <v>3360</v>
      </c>
      <c r="J66" s="27" t="s">
        <v>3438</v>
      </c>
    </row>
    <row r="67" spans="1:10">
      <c r="A67" s="29"/>
      <c r="B67" s="29"/>
      <c r="C67" s="26"/>
      <c r="D67" s="26" t="s">
        <v>3291</v>
      </c>
      <c r="E67" s="27" t="s">
        <v>3439</v>
      </c>
      <c r="F67" s="28" t="s">
        <v>3300</v>
      </c>
      <c r="G67" s="495" t="s">
        <v>3272</v>
      </c>
      <c r="H67" s="28" t="s">
        <v>3273</v>
      </c>
      <c r="I67" s="28" t="s">
        <v>3360</v>
      </c>
      <c r="J67" s="27" t="s">
        <v>3440</v>
      </c>
    </row>
    <row r="68" spans="1:10">
      <c r="A68" s="29"/>
      <c r="B68" s="29"/>
      <c r="C68" s="26"/>
      <c r="D68" s="26"/>
      <c r="E68" s="27" t="s">
        <v>3441</v>
      </c>
      <c r="F68" s="28" t="s">
        <v>3300</v>
      </c>
      <c r="G68" s="495" t="s">
        <v>3272</v>
      </c>
      <c r="H68" s="28" t="s">
        <v>3273</v>
      </c>
      <c r="I68" s="28" t="s">
        <v>3360</v>
      </c>
      <c r="J68" s="27" t="s">
        <v>3442</v>
      </c>
    </row>
    <row r="69" spans="1:10">
      <c r="A69" s="29"/>
      <c r="B69" s="29"/>
      <c r="C69" s="26"/>
      <c r="D69" s="26"/>
      <c r="E69" s="27" t="s">
        <v>3443</v>
      </c>
      <c r="F69" s="28" t="s">
        <v>3300</v>
      </c>
      <c r="G69" s="495" t="s">
        <v>3272</v>
      </c>
      <c r="H69" s="28" t="s">
        <v>3273</v>
      </c>
      <c r="I69" s="28" t="s">
        <v>3360</v>
      </c>
      <c r="J69" s="27" t="s">
        <v>3444</v>
      </c>
    </row>
    <row r="70" spans="1:10">
      <c r="A70" s="29"/>
      <c r="B70" s="29"/>
      <c r="C70" s="26"/>
      <c r="D70" s="26"/>
      <c r="E70" s="27" t="s">
        <v>3445</v>
      </c>
      <c r="F70" s="28" t="s">
        <v>3300</v>
      </c>
      <c r="G70" s="495" t="s">
        <v>3272</v>
      </c>
      <c r="H70" s="28" t="s">
        <v>3273</v>
      </c>
      <c r="I70" s="28" t="s">
        <v>3360</v>
      </c>
      <c r="J70" s="27" t="s">
        <v>3446</v>
      </c>
    </row>
    <row r="71" spans="1:10">
      <c r="A71" s="29"/>
      <c r="B71" s="29"/>
      <c r="C71" s="26"/>
      <c r="D71" s="26"/>
      <c r="E71" s="27" t="s">
        <v>3447</v>
      </c>
      <c r="F71" s="28" t="s">
        <v>3300</v>
      </c>
      <c r="G71" s="495" t="s">
        <v>3272</v>
      </c>
      <c r="H71" s="28" t="s">
        <v>3273</v>
      </c>
      <c r="I71" s="28" t="s">
        <v>3360</v>
      </c>
      <c r="J71" s="27" t="s">
        <v>3448</v>
      </c>
    </row>
    <row r="72" ht="24" spans="1:10">
      <c r="A72" s="29"/>
      <c r="B72" s="29"/>
      <c r="C72" s="26" t="s">
        <v>3306</v>
      </c>
      <c r="D72" s="26" t="s">
        <v>3307</v>
      </c>
      <c r="E72" s="27" t="s">
        <v>3449</v>
      </c>
      <c r="F72" s="28" t="s">
        <v>3300</v>
      </c>
      <c r="G72" s="495" t="s">
        <v>3272</v>
      </c>
      <c r="H72" s="28" t="s">
        <v>3273</v>
      </c>
      <c r="I72" s="28" t="s">
        <v>3360</v>
      </c>
      <c r="J72" s="27" t="s">
        <v>3450</v>
      </c>
    </row>
    <row r="73" ht="24" spans="1:10">
      <c r="A73" s="29"/>
      <c r="B73" s="29"/>
      <c r="C73" s="26" t="s">
        <v>3319</v>
      </c>
      <c r="D73" s="26" t="s">
        <v>3320</v>
      </c>
      <c r="E73" s="27" t="s">
        <v>3451</v>
      </c>
      <c r="F73" s="28" t="s">
        <v>3300</v>
      </c>
      <c r="G73" s="495" t="s">
        <v>3351</v>
      </c>
      <c r="H73" s="28" t="s">
        <v>3273</v>
      </c>
      <c r="I73" s="28" t="s">
        <v>3360</v>
      </c>
      <c r="J73" s="27" t="s">
        <v>3452</v>
      </c>
    </row>
    <row r="74" spans="1:10">
      <c r="A74" s="29" t="s">
        <v>3453</v>
      </c>
      <c r="B74" s="29" t="s">
        <v>3454</v>
      </c>
      <c r="C74" s="26" t="s">
        <v>3263</v>
      </c>
      <c r="D74" s="26" t="s">
        <v>3264</v>
      </c>
      <c r="E74" s="27" t="s">
        <v>3455</v>
      </c>
      <c r="F74" s="28" t="s">
        <v>3300</v>
      </c>
      <c r="G74" s="495" t="s">
        <v>3456</v>
      </c>
      <c r="H74" s="28" t="s">
        <v>3457</v>
      </c>
      <c r="I74" s="28" t="s">
        <v>3269</v>
      </c>
      <c r="J74" s="27" t="s">
        <v>3458</v>
      </c>
    </row>
    <row r="75" spans="1:10">
      <c r="A75" s="29"/>
      <c r="B75" s="29"/>
      <c r="C75" s="26"/>
      <c r="D75" s="26" t="s">
        <v>3285</v>
      </c>
      <c r="E75" s="27" t="s">
        <v>3459</v>
      </c>
      <c r="F75" s="28" t="s">
        <v>3300</v>
      </c>
      <c r="G75" s="495" t="s">
        <v>3460</v>
      </c>
      <c r="H75" s="28" t="s">
        <v>3273</v>
      </c>
      <c r="I75" s="28" t="s">
        <v>3269</v>
      </c>
      <c r="J75" s="27" t="s">
        <v>3461</v>
      </c>
    </row>
    <row r="76" spans="1:10">
      <c r="A76" s="29"/>
      <c r="B76" s="29"/>
      <c r="C76" s="26"/>
      <c r="D76" s="26" t="s">
        <v>3291</v>
      </c>
      <c r="E76" s="27" t="s">
        <v>3462</v>
      </c>
      <c r="F76" s="28" t="s">
        <v>3300</v>
      </c>
      <c r="G76" s="495" t="s">
        <v>3463</v>
      </c>
      <c r="H76" s="28" t="s">
        <v>3464</v>
      </c>
      <c r="I76" s="28" t="s">
        <v>3360</v>
      </c>
      <c r="J76" s="27" t="s">
        <v>3465</v>
      </c>
    </row>
    <row r="77" spans="1:10">
      <c r="A77" s="29"/>
      <c r="B77" s="29"/>
      <c r="C77" s="26" t="s">
        <v>3306</v>
      </c>
      <c r="D77" s="26" t="s">
        <v>3336</v>
      </c>
      <c r="E77" s="27" t="s">
        <v>3466</v>
      </c>
      <c r="F77" s="28" t="s">
        <v>3300</v>
      </c>
      <c r="G77" s="495" t="s">
        <v>3467</v>
      </c>
      <c r="H77" s="28" t="s">
        <v>3317</v>
      </c>
      <c r="I77" s="28" t="s">
        <v>3360</v>
      </c>
      <c r="J77" s="27" t="s">
        <v>3468</v>
      </c>
    </row>
    <row r="78" ht="24" spans="1:10">
      <c r="A78" s="29"/>
      <c r="B78" s="29"/>
      <c r="C78" s="26" t="s">
        <v>3319</v>
      </c>
      <c r="D78" s="26" t="s">
        <v>3320</v>
      </c>
      <c r="E78" s="27" t="s">
        <v>3469</v>
      </c>
      <c r="F78" s="28" t="s">
        <v>3266</v>
      </c>
      <c r="G78" s="495" t="s">
        <v>3411</v>
      </c>
      <c r="H78" s="28" t="s">
        <v>3273</v>
      </c>
      <c r="I78" s="28" t="s">
        <v>3269</v>
      </c>
      <c r="J78" s="27" t="s">
        <v>3470</v>
      </c>
    </row>
    <row r="79" ht="24" spans="1:10">
      <c r="A79" s="29" t="s">
        <v>3471</v>
      </c>
      <c r="B79" s="29" t="s">
        <v>3472</v>
      </c>
      <c r="C79" s="26" t="s">
        <v>3263</v>
      </c>
      <c r="D79" s="26" t="s">
        <v>3264</v>
      </c>
      <c r="E79" s="27" t="s">
        <v>3473</v>
      </c>
      <c r="F79" s="28" t="s">
        <v>3266</v>
      </c>
      <c r="G79" s="495" t="s">
        <v>3326</v>
      </c>
      <c r="H79" s="28" t="s">
        <v>3423</v>
      </c>
      <c r="I79" s="28" t="s">
        <v>3269</v>
      </c>
      <c r="J79" s="27" t="s">
        <v>3474</v>
      </c>
    </row>
    <row r="80" spans="1:10">
      <c r="A80" s="29"/>
      <c r="B80" s="29"/>
      <c r="C80" s="26"/>
      <c r="D80" s="26"/>
      <c r="E80" s="27" t="s">
        <v>3475</v>
      </c>
      <c r="F80" s="28" t="s">
        <v>3300</v>
      </c>
      <c r="G80" s="495" t="s">
        <v>3326</v>
      </c>
      <c r="H80" s="28" t="s">
        <v>3423</v>
      </c>
      <c r="I80" s="28" t="s">
        <v>3269</v>
      </c>
      <c r="J80" s="27" t="s">
        <v>3476</v>
      </c>
    </row>
    <row r="81" ht="24" spans="1:10">
      <c r="A81" s="29"/>
      <c r="B81" s="29"/>
      <c r="C81" s="26" t="s">
        <v>3306</v>
      </c>
      <c r="D81" s="26" t="s">
        <v>3336</v>
      </c>
      <c r="E81" s="27" t="s">
        <v>3477</v>
      </c>
      <c r="F81" s="28" t="s">
        <v>3300</v>
      </c>
      <c r="G81" s="495" t="s">
        <v>3404</v>
      </c>
      <c r="H81" s="28" t="s">
        <v>3273</v>
      </c>
      <c r="I81" s="28" t="s">
        <v>3360</v>
      </c>
      <c r="J81" s="27" t="s">
        <v>3477</v>
      </c>
    </row>
    <row r="82" ht="65" customHeight="1" spans="1:10">
      <c r="A82" s="29"/>
      <c r="B82" s="29"/>
      <c r="C82" s="26" t="s">
        <v>3319</v>
      </c>
      <c r="D82" s="26" t="s">
        <v>3320</v>
      </c>
      <c r="E82" s="27" t="s">
        <v>3478</v>
      </c>
      <c r="F82" s="28" t="s">
        <v>3300</v>
      </c>
      <c r="G82" s="495" t="s">
        <v>3351</v>
      </c>
      <c r="H82" s="28" t="s">
        <v>3273</v>
      </c>
      <c r="I82" s="28" t="s">
        <v>3360</v>
      </c>
      <c r="J82" s="27" t="s">
        <v>3478</v>
      </c>
    </row>
    <row r="83" ht="24" spans="1:10">
      <c r="A83" s="29" t="s">
        <v>3479</v>
      </c>
      <c r="B83" s="29" t="s">
        <v>3480</v>
      </c>
      <c r="C83" s="26" t="s">
        <v>3263</v>
      </c>
      <c r="D83" s="26" t="s">
        <v>3264</v>
      </c>
      <c r="E83" s="27" t="s">
        <v>3481</v>
      </c>
      <c r="F83" s="28" t="s">
        <v>3300</v>
      </c>
      <c r="G83" s="495" t="s">
        <v>3482</v>
      </c>
      <c r="H83" s="28" t="s">
        <v>3483</v>
      </c>
      <c r="I83" s="28" t="s">
        <v>3360</v>
      </c>
      <c r="J83" s="27" t="s">
        <v>3484</v>
      </c>
    </row>
    <row r="84" ht="24" spans="1:10">
      <c r="A84" s="29"/>
      <c r="B84" s="29"/>
      <c r="C84" s="26"/>
      <c r="D84" s="26"/>
      <c r="E84" s="27" t="s">
        <v>3485</v>
      </c>
      <c r="F84" s="28" t="s">
        <v>3300</v>
      </c>
      <c r="G84" s="495" t="s">
        <v>3486</v>
      </c>
      <c r="H84" s="28" t="s">
        <v>3377</v>
      </c>
      <c r="I84" s="28" t="s">
        <v>3360</v>
      </c>
      <c r="J84" s="27" t="s">
        <v>3487</v>
      </c>
    </row>
    <row r="85" ht="24" spans="1:10">
      <c r="A85" s="29"/>
      <c r="B85" s="29"/>
      <c r="C85" s="26"/>
      <c r="D85" s="26"/>
      <c r="E85" s="27" t="s">
        <v>3488</v>
      </c>
      <c r="F85" s="28" t="s">
        <v>3300</v>
      </c>
      <c r="G85" s="495" t="s">
        <v>3489</v>
      </c>
      <c r="H85" s="28" t="s">
        <v>3377</v>
      </c>
      <c r="I85" s="28" t="s">
        <v>3360</v>
      </c>
      <c r="J85" s="27" t="s">
        <v>3487</v>
      </c>
    </row>
    <row r="86" ht="24" spans="1:10">
      <c r="A86" s="29"/>
      <c r="B86" s="29"/>
      <c r="C86" s="26"/>
      <c r="D86" s="26"/>
      <c r="E86" s="27" t="s">
        <v>3490</v>
      </c>
      <c r="F86" s="28" t="s">
        <v>3300</v>
      </c>
      <c r="G86" s="495" t="s">
        <v>3491</v>
      </c>
      <c r="H86" s="28" t="s">
        <v>3377</v>
      </c>
      <c r="I86" s="28" t="s">
        <v>3360</v>
      </c>
      <c r="J86" s="27" t="s">
        <v>3487</v>
      </c>
    </row>
    <row r="87" ht="36" spans="1:10">
      <c r="A87" s="29"/>
      <c r="B87" s="29"/>
      <c r="C87" s="26"/>
      <c r="D87" s="26"/>
      <c r="E87" s="27" t="s">
        <v>3492</v>
      </c>
      <c r="F87" s="28" t="s">
        <v>3300</v>
      </c>
      <c r="G87" s="495" t="s">
        <v>3493</v>
      </c>
      <c r="H87" s="28" t="s">
        <v>3377</v>
      </c>
      <c r="I87" s="28" t="s">
        <v>3360</v>
      </c>
      <c r="J87" s="27" t="s">
        <v>3487</v>
      </c>
    </row>
    <row r="88" spans="1:10">
      <c r="A88" s="29"/>
      <c r="B88" s="29"/>
      <c r="C88" s="26"/>
      <c r="D88" s="26" t="s">
        <v>3285</v>
      </c>
      <c r="E88" s="27" t="s">
        <v>3494</v>
      </c>
      <c r="F88" s="28" t="s">
        <v>3300</v>
      </c>
      <c r="G88" s="495" t="s">
        <v>3495</v>
      </c>
      <c r="H88" s="28" t="s">
        <v>3273</v>
      </c>
      <c r="I88" s="28" t="s">
        <v>3360</v>
      </c>
      <c r="J88" s="27" t="s">
        <v>3496</v>
      </c>
    </row>
    <row r="89" ht="24" spans="1:10">
      <c r="A89" s="29"/>
      <c r="B89" s="29"/>
      <c r="C89" s="26"/>
      <c r="D89" s="26" t="s">
        <v>3291</v>
      </c>
      <c r="E89" s="27" t="s">
        <v>3497</v>
      </c>
      <c r="F89" s="28" t="s">
        <v>3300</v>
      </c>
      <c r="G89" s="495" t="s">
        <v>3498</v>
      </c>
      <c r="H89" s="28" t="s">
        <v>3317</v>
      </c>
      <c r="I89" s="28" t="s">
        <v>3360</v>
      </c>
      <c r="J89" s="27" t="s">
        <v>3487</v>
      </c>
    </row>
    <row r="90" ht="24" spans="1:10">
      <c r="A90" s="29"/>
      <c r="B90" s="29"/>
      <c r="C90" s="26"/>
      <c r="D90" s="26" t="s">
        <v>3298</v>
      </c>
      <c r="E90" s="27" t="s">
        <v>3499</v>
      </c>
      <c r="F90" s="28" t="s">
        <v>3300</v>
      </c>
      <c r="G90" s="495" t="s">
        <v>3500</v>
      </c>
      <c r="H90" s="28" t="s">
        <v>3501</v>
      </c>
      <c r="I90" s="28" t="s">
        <v>3360</v>
      </c>
      <c r="J90" s="27" t="s">
        <v>3502</v>
      </c>
    </row>
    <row r="91" ht="36" spans="1:10">
      <c r="A91" s="29"/>
      <c r="B91" s="29"/>
      <c r="C91" s="26"/>
      <c r="D91" s="26"/>
      <c r="E91" s="27" t="s">
        <v>3503</v>
      </c>
      <c r="F91" s="28" t="s">
        <v>3300</v>
      </c>
      <c r="G91" s="495" t="s">
        <v>3504</v>
      </c>
      <c r="H91" s="28" t="s">
        <v>3501</v>
      </c>
      <c r="I91" s="28" t="s">
        <v>3360</v>
      </c>
      <c r="J91" s="27" t="s">
        <v>3487</v>
      </c>
    </row>
    <row r="92" ht="24" spans="1:10">
      <c r="A92" s="29"/>
      <c r="B92" s="29"/>
      <c r="C92" s="26"/>
      <c r="D92" s="26"/>
      <c r="E92" s="27" t="s">
        <v>3505</v>
      </c>
      <c r="F92" s="28" t="s">
        <v>3300</v>
      </c>
      <c r="G92" s="495" t="s">
        <v>3506</v>
      </c>
      <c r="H92" s="28" t="s">
        <v>3501</v>
      </c>
      <c r="I92" s="28" t="s">
        <v>3360</v>
      </c>
      <c r="J92" s="27" t="s">
        <v>3507</v>
      </c>
    </row>
    <row r="93" ht="24" spans="1:10">
      <c r="A93" s="29"/>
      <c r="B93" s="29"/>
      <c r="C93" s="26"/>
      <c r="D93" s="26"/>
      <c r="E93" s="27" t="s">
        <v>3508</v>
      </c>
      <c r="F93" s="28" t="s">
        <v>3300</v>
      </c>
      <c r="G93" s="495" t="s">
        <v>3509</v>
      </c>
      <c r="H93" s="28" t="s">
        <v>3501</v>
      </c>
      <c r="I93" s="28" t="s">
        <v>3360</v>
      </c>
      <c r="J93" s="27" t="s">
        <v>3510</v>
      </c>
    </row>
    <row r="94" spans="1:10">
      <c r="A94" s="29"/>
      <c r="B94" s="29"/>
      <c r="C94" s="26" t="s">
        <v>3306</v>
      </c>
      <c r="D94" s="26" t="s">
        <v>3336</v>
      </c>
      <c r="E94" s="27" t="s">
        <v>3511</v>
      </c>
      <c r="F94" s="28" t="s">
        <v>3300</v>
      </c>
      <c r="G94" s="495" t="s">
        <v>3512</v>
      </c>
      <c r="H94" s="28" t="s">
        <v>3405</v>
      </c>
      <c r="I94" s="28" t="s">
        <v>3360</v>
      </c>
      <c r="J94" s="27" t="s">
        <v>3487</v>
      </c>
    </row>
    <row r="95" spans="1:10">
      <c r="A95" s="29"/>
      <c r="B95" s="29"/>
      <c r="C95" s="26"/>
      <c r="D95" s="26"/>
      <c r="E95" s="27" t="s">
        <v>3513</v>
      </c>
      <c r="F95" s="28" t="s">
        <v>3300</v>
      </c>
      <c r="G95" s="495" t="s">
        <v>3514</v>
      </c>
      <c r="H95" s="28" t="s">
        <v>3515</v>
      </c>
      <c r="I95" s="28" t="s">
        <v>3360</v>
      </c>
      <c r="J95" s="27" t="s">
        <v>3487</v>
      </c>
    </row>
    <row r="96" ht="24" spans="1:10">
      <c r="A96" s="29"/>
      <c r="B96" s="29"/>
      <c r="C96" s="26"/>
      <c r="D96" s="26"/>
      <c r="E96" s="27" t="s">
        <v>3516</v>
      </c>
      <c r="F96" s="28" t="s">
        <v>3300</v>
      </c>
      <c r="G96" s="495" t="s">
        <v>3517</v>
      </c>
      <c r="H96" s="28" t="s">
        <v>3273</v>
      </c>
      <c r="I96" s="28" t="s">
        <v>3360</v>
      </c>
      <c r="J96" s="27" t="s">
        <v>3518</v>
      </c>
    </row>
    <row r="97" ht="24" spans="1:10">
      <c r="A97" s="29"/>
      <c r="B97" s="29"/>
      <c r="C97" s="26" t="s">
        <v>3319</v>
      </c>
      <c r="D97" s="26" t="s">
        <v>3320</v>
      </c>
      <c r="E97" s="27" t="s">
        <v>3519</v>
      </c>
      <c r="F97" s="28" t="s">
        <v>3300</v>
      </c>
      <c r="G97" s="495" t="s">
        <v>3371</v>
      </c>
      <c r="H97" s="28" t="s">
        <v>3273</v>
      </c>
      <c r="I97" s="28" t="s">
        <v>3360</v>
      </c>
      <c r="J97" s="27" t="s">
        <v>3520</v>
      </c>
    </row>
  </sheetData>
  <mergeCells count="55">
    <mergeCell ref="A2:J2"/>
    <mergeCell ref="A6:A22"/>
    <mergeCell ref="A23:A31"/>
    <mergeCell ref="A32:A37"/>
    <mergeCell ref="A38:A41"/>
    <mergeCell ref="A42:A50"/>
    <mergeCell ref="A51:A56"/>
    <mergeCell ref="A57:A73"/>
    <mergeCell ref="A74:A78"/>
    <mergeCell ref="A79:A82"/>
    <mergeCell ref="A83:A97"/>
    <mergeCell ref="B6:B22"/>
    <mergeCell ref="B23:B31"/>
    <mergeCell ref="B32:B37"/>
    <mergeCell ref="B38:B41"/>
    <mergeCell ref="B42:B50"/>
    <mergeCell ref="B51:B56"/>
    <mergeCell ref="B57:B73"/>
    <mergeCell ref="B74:B78"/>
    <mergeCell ref="B79:B82"/>
    <mergeCell ref="B83:B97"/>
    <mergeCell ref="C6:C17"/>
    <mergeCell ref="C18:C21"/>
    <mergeCell ref="C23:C26"/>
    <mergeCell ref="C27:C30"/>
    <mergeCell ref="C32:C33"/>
    <mergeCell ref="C34:C36"/>
    <mergeCell ref="C38:C39"/>
    <mergeCell ref="C42:C47"/>
    <mergeCell ref="C48:C49"/>
    <mergeCell ref="C51:C54"/>
    <mergeCell ref="C57:C71"/>
    <mergeCell ref="C74:C76"/>
    <mergeCell ref="C79:C80"/>
    <mergeCell ref="C83:C93"/>
    <mergeCell ref="C94:C96"/>
    <mergeCell ref="D6:D10"/>
    <mergeCell ref="D11:D12"/>
    <mergeCell ref="D13:D15"/>
    <mergeCell ref="D16:D17"/>
    <mergeCell ref="D18:D20"/>
    <mergeCell ref="D23:D24"/>
    <mergeCell ref="D25:D26"/>
    <mergeCell ref="D27:D30"/>
    <mergeCell ref="D32:D33"/>
    <mergeCell ref="D38:D39"/>
    <mergeCell ref="D42:D44"/>
    <mergeCell ref="D48:D49"/>
    <mergeCell ref="D51:D54"/>
    <mergeCell ref="D57:D66"/>
    <mergeCell ref="D67:D71"/>
    <mergeCell ref="D79:D80"/>
    <mergeCell ref="D83:D87"/>
    <mergeCell ref="D90:D93"/>
    <mergeCell ref="D94:D96"/>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topLeftCell="A7" workbookViewId="0">
      <selection activeCell="C8" sqref="C8"/>
    </sheetView>
  </sheetViews>
  <sheetFormatPr defaultColWidth="9" defaultRowHeight="13.5" outlineLevelCol="1"/>
  <cols>
    <col min="1" max="1" width="15.25" style="1" customWidth="1"/>
    <col min="2" max="2" width="82.5" style="1" customWidth="1"/>
    <col min="3" max="16384" width="9" style="1"/>
  </cols>
  <sheetData>
    <row r="1" ht="32" customHeight="1" spans="1:2">
      <c r="A1" s="2" t="s">
        <v>3521</v>
      </c>
      <c r="B1" s="2"/>
    </row>
    <row r="3" ht="40" customHeight="1" spans="1:2">
      <c r="A3" s="3" t="s">
        <v>3522</v>
      </c>
      <c r="B3" s="4" t="s">
        <v>3523</v>
      </c>
    </row>
    <row r="4" ht="45" customHeight="1" spans="1:2">
      <c r="A4" s="5" t="s">
        <v>3524</v>
      </c>
      <c r="B4" s="6" t="s">
        <v>3525</v>
      </c>
    </row>
    <row r="5" ht="181" customHeight="1" spans="1:2">
      <c r="A5" s="5" t="s">
        <v>3526</v>
      </c>
      <c r="B5" s="6" t="s">
        <v>3527</v>
      </c>
    </row>
    <row r="6" ht="216" customHeight="1" spans="1:2">
      <c r="A6" s="7" t="s">
        <v>3528</v>
      </c>
      <c r="B6" s="6" t="s">
        <v>3529</v>
      </c>
    </row>
    <row r="7" ht="181" customHeight="1" spans="1:2">
      <c r="A7" s="5" t="s">
        <v>3530</v>
      </c>
      <c r="B7" s="6" t="s">
        <v>3531</v>
      </c>
    </row>
    <row r="8" ht="181" customHeight="1" spans="1:2">
      <c r="A8" s="8" t="s">
        <v>3532</v>
      </c>
      <c r="B8" s="6" t="s">
        <v>3533</v>
      </c>
    </row>
    <row r="9" ht="181" customHeight="1" spans="1:2">
      <c r="A9" s="8" t="s">
        <v>3534</v>
      </c>
      <c r="B9" s="6" t="s">
        <v>3535</v>
      </c>
    </row>
    <row r="10" ht="130" customHeight="1" spans="1:2">
      <c r="A10" s="9" t="s">
        <v>3536</v>
      </c>
      <c r="B10" s="6" t="s">
        <v>3537</v>
      </c>
    </row>
  </sheetData>
  <mergeCells count="1">
    <mergeCell ref="A1:B1"/>
  </mergeCells>
  <conditionalFormatting sqref="A4:A5 A7:A8">
    <cfRule type="expression" dxfId="1" priority="1"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368"/>
  <sheetViews>
    <sheetView showGridLines="0" showZeros="0" view="pageBreakPreview" zoomScaleNormal="100" workbookViewId="0">
      <pane xSplit="1" ySplit="3" topLeftCell="B1316" activePane="bottomRight" state="frozen"/>
      <selection/>
      <selection pane="topRight"/>
      <selection pane="bottomLeft"/>
      <selection pane="bottomRight" activeCell="G1313" sqref="G1313"/>
    </sheetView>
  </sheetViews>
  <sheetFormatPr defaultColWidth="9" defaultRowHeight="14.25" outlineLevelCol="4"/>
  <cols>
    <col min="1" max="1" width="19.1333333333333" style="154" customWidth="1"/>
    <col min="2" max="2" width="50.6333333333333" style="154" customWidth="1"/>
    <col min="3" max="4" width="20.6333333333333" style="154" customWidth="1"/>
    <col min="5" max="5" width="20.6333333333333" style="315" customWidth="1"/>
    <col min="6" max="16384" width="9" style="154"/>
  </cols>
  <sheetData>
    <row r="1" s="226" customFormat="1" ht="45" customHeight="1" spans="2:5">
      <c r="B1" s="408" t="s">
        <v>134</v>
      </c>
      <c r="C1" s="408"/>
      <c r="D1" s="408"/>
      <c r="E1" s="408"/>
    </row>
    <row r="2" s="226" customFormat="1" ht="20.1" customHeight="1" spans="1:5">
      <c r="A2" s="409"/>
      <c r="B2" s="410"/>
      <c r="C2" s="411"/>
      <c r="D2" s="412"/>
      <c r="E2" s="412" t="s">
        <v>2</v>
      </c>
    </row>
    <row r="3" s="155" customFormat="1" ht="45" customHeight="1" spans="1:5">
      <c r="A3" s="413" t="s">
        <v>3</v>
      </c>
      <c r="B3" s="414" t="s">
        <v>4</v>
      </c>
      <c r="C3" s="413" t="s">
        <v>129</v>
      </c>
      <c r="D3" s="413" t="s">
        <v>6</v>
      </c>
      <c r="E3" s="413" t="s">
        <v>130</v>
      </c>
    </row>
    <row r="4" ht="36" customHeight="1" spans="1:5">
      <c r="A4" s="415" t="s">
        <v>69</v>
      </c>
      <c r="B4" s="285" t="s">
        <v>70</v>
      </c>
      <c r="C4" s="323">
        <f>IFERROR(VLOOKUP(A4,[3]表3支出执行情况!$A$5:$D$6666,4,FALSE),0)</f>
        <v>38790</v>
      </c>
      <c r="D4" s="323">
        <v>29811</v>
      </c>
      <c r="E4" s="297">
        <f>(D4-C4)/C4</f>
        <v>-0.231</v>
      </c>
    </row>
    <row r="5" ht="36" customHeight="1" spans="1:5">
      <c r="A5" s="415" t="s">
        <v>135</v>
      </c>
      <c r="B5" s="285" t="s">
        <v>136</v>
      </c>
      <c r="C5" s="323">
        <f>IFERROR(VLOOKUP(A5,[3]表3支出执行情况!$A$5:$D$6666,4,FALSE),0)</f>
        <v>927</v>
      </c>
      <c r="D5" s="323">
        <f>IFERROR(VLOOKUP(--A5,[3]表10支出预算!$A$4:$F$6666,6,FALSE),0)</f>
        <v>868</v>
      </c>
      <c r="E5" s="297">
        <f>(D5-C5)/C5</f>
        <v>-0.064</v>
      </c>
    </row>
    <row r="6" ht="36" customHeight="1" spans="1:5">
      <c r="A6" s="416" t="s">
        <v>137</v>
      </c>
      <c r="B6" s="288" t="s">
        <v>138</v>
      </c>
      <c r="C6" s="323">
        <f>IFERROR(VLOOKUP(A6,[3]表3支出执行情况!$A$5:$D$6666,4,FALSE),0)</f>
        <v>733</v>
      </c>
      <c r="D6" s="323">
        <f>IFERROR(VLOOKUP(--A6,[3]表10支出预算!$A$4:$F$6666,6,FALSE),0)</f>
        <v>685</v>
      </c>
      <c r="E6" s="297">
        <f>(D6-C6)/C6</f>
        <v>-0.065</v>
      </c>
    </row>
    <row r="7" ht="36" customHeight="1" spans="1:5">
      <c r="A7" s="416" t="s">
        <v>139</v>
      </c>
      <c r="B7" s="288" t="s">
        <v>140</v>
      </c>
      <c r="C7" s="323">
        <f>IFERROR(VLOOKUP(A7,[3]表3支出执行情况!$A$5:$D$6666,4,FALSE),0)</f>
        <v>0</v>
      </c>
      <c r="D7" s="323">
        <f>IFERROR(VLOOKUP(--A7,[3]表10支出预算!$A$4:$F$6666,6,FALSE),0)</f>
        <v>0</v>
      </c>
      <c r="E7" s="297"/>
    </row>
    <row r="8" ht="36" customHeight="1" spans="1:5">
      <c r="A8" s="416" t="s">
        <v>141</v>
      </c>
      <c r="B8" s="288" t="s">
        <v>142</v>
      </c>
      <c r="C8" s="323">
        <f>IFERROR(VLOOKUP(A8,[3]表3支出执行情况!$A$5:$D$6666,4,FALSE),0)</f>
        <v>28</v>
      </c>
      <c r="D8" s="323">
        <f>IFERROR(VLOOKUP(--A8,[3]表10支出预算!$A$4:$F$6666,6,FALSE),0)</f>
        <v>0</v>
      </c>
      <c r="E8" s="297">
        <f>(D8-C8)/C8</f>
        <v>-1</v>
      </c>
    </row>
    <row r="9" ht="36" customHeight="1" spans="1:5">
      <c r="A9" s="416" t="s">
        <v>143</v>
      </c>
      <c r="B9" s="288" t="s">
        <v>144</v>
      </c>
      <c r="C9" s="323">
        <f>IFERROR(VLOOKUP(A9,[3]表3支出执行情况!$A$5:$D$6666,4,FALSE),0)</f>
        <v>0</v>
      </c>
      <c r="D9" s="323">
        <f>IFERROR(VLOOKUP(--A9,[3]表10支出预算!$A$4:$F$6666,6,FALSE),0)</f>
        <v>50</v>
      </c>
      <c r="E9" s="292"/>
    </row>
    <row r="10" ht="36" customHeight="1" spans="1:5">
      <c r="A10" s="416" t="s">
        <v>145</v>
      </c>
      <c r="B10" s="288" t="s">
        <v>146</v>
      </c>
      <c r="C10" s="323">
        <f>IFERROR(VLOOKUP(A10,[3]表3支出执行情况!$A$5:$D$6666,4,FALSE),0)</f>
        <v>0</v>
      </c>
      <c r="D10" s="326">
        <f>IFERROR(VLOOKUP(--A10,[3]表10支出预算!$A$4:$F$6666,6,FALSE),0)</f>
        <v>0</v>
      </c>
      <c r="E10" s="292"/>
    </row>
    <row r="11" ht="36" customHeight="1" spans="1:5">
      <c r="A11" s="416" t="s">
        <v>147</v>
      </c>
      <c r="B11" s="288" t="s">
        <v>148</v>
      </c>
      <c r="C11" s="323">
        <f>IFERROR(VLOOKUP(A11,[3]表3支出执行情况!$A$5:$D$6666,4,FALSE),0)</f>
        <v>0</v>
      </c>
      <c r="D11" s="326">
        <f>IFERROR(VLOOKUP(--A11,[3]表10支出预算!$A$4:$F$6666,6,FALSE),0)</f>
        <v>0</v>
      </c>
      <c r="E11" s="292"/>
    </row>
    <row r="12" ht="36" customHeight="1" spans="1:5">
      <c r="A12" s="416" t="s">
        <v>149</v>
      </c>
      <c r="B12" s="288" t="s">
        <v>150</v>
      </c>
      <c r="C12" s="323">
        <f>IFERROR(VLOOKUP(A12,[3]表3支出执行情况!$A$5:$D$6666,4,FALSE),0)</f>
        <v>0</v>
      </c>
      <c r="D12" s="326">
        <f>IFERROR(VLOOKUP(--A12,[3]表10支出预算!$A$4:$F$6666,6,FALSE),0)</f>
        <v>0</v>
      </c>
      <c r="E12" s="292"/>
    </row>
    <row r="13" ht="36" customHeight="1" spans="1:5">
      <c r="A13" s="416" t="s">
        <v>151</v>
      </c>
      <c r="B13" s="288" t="s">
        <v>152</v>
      </c>
      <c r="C13" s="323">
        <f>IFERROR(VLOOKUP(A13,[3]表3支出执行情况!$A$5:$D$6666,4,FALSE),0)</f>
        <v>81</v>
      </c>
      <c r="D13" s="326">
        <f>IFERROR(VLOOKUP(--A13,[3]表10支出预算!$A$4:$F$6666,6,FALSE),0)</f>
        <v>83</v>
      </c>
      <c r="E13" s="292">
        <f>(D13-C13)/C13</f>
        <v>0.025</v>
      </c>
    </row>
    <row r="14" ht="36" customHeight="1" spans="1:5">
      <c r="A14" s="416" t="s">
        <v>153</v>
      </c>
      <c r="B14" s="288" t="s">
        <v>154</v>
      </c>
      <c r="C14" s="323">
        <f>IFERROR(VLOOKUP(A14,[3]表3支出执行情况!$A$5:$D$6666,4,FALSE),0)</f>
        <v>0</v>
      </c>
      <c r="D14" s="326">
        <f>IFERROR(VLOOKUP(--A14,[3]表10支出预算!$A$4:$F$6666,6,FALSE),0)</f>
        <v>0</v>
      </c>
      <c r="E14" s="292"/>
    </row>
    <row r="15" ht="36" customHeight="1" spans="1:5">
      <c r="A15" s="416" t="s">
        <v>155</v>
      </c>
      <c r="B15" s="288" t="s">
        <v>156</v>
      </c>
      <c r="C15" s="323">
        <f>IFERROR(VLOOKUP(A15,[3]表3支出执行情况!$A$5:$D$6666,4,FALSE),0)</f>
        <v>0</v>
      </c>
      <c r="D15" s="326">
        <f>IFERROR(VLOOKUP(--A15,[3]表10支出预算!$A$4:$F$6666,6,FALSE),0)</f>
        <v>0</v>
      </c>
      <c r="E15" s="292"/>
    </row>
    <row r="16" ht="36" customHeight="1" spans="1:5">
      <c r="A16" s="416" t="s">
        <v>157</v>
      </c>
      <c r="B16" s="288" t="s">
        <v>158</v>
      </c>
      <c r="C16" s="323">
        <f>IFERROR(VLOOKUP(A16,[3]表3支出执行情况!$A$5:$D$6666,4,FALSE),0)</f>
        <v>86</v>
      </c>
      <c r="D16" s="326">
        <f>IFERROR(VLOOKUP(--A16,[3]表10支出预算!$A$4:$F$6666,6,FALSE),0)</f>
        <v>50</v>
      </c>
      <c r="E16" s="292">
        <f>(D16-C16)/C16</f>
        <v>-0.419</v>
      </c>
    </row>
    <row r="17" ht="36" customHeight="1" spans="1:5">
      <c r="A17" s="415" t="s">
        <v>159</v>
      </c>
      <c r="B17" s="285" t="s">
        <v>160</v>
      </c>
      <c r="C17" s="323">
        <f>IFERROR(VLOOKUP(A17,[3]表3支出执行情况!$A$5:$D$6666,4,FALSE),0)</f>
        <v>768</v>
      </c>
      <c r="D17" s="323">
        <f>IFERROR(VLOOKUP(--A17,[3]表10支出预算!$A$4:$F$6666,6,FALSE),0)</f>
        <v>789</v>
      </c>
      <c r="E17" s="297">
        <f>(D17-C17)/C17</f>
        <v>0.027</v>
      </c>
    </row>
    <row r="18" ht="36" customHeight="1" spans="1:5">
      <c r="A18" s="416" t="s">
        <v>161</v>
      </c>
      <c r="B18" s="288" t="s">
        <v>138</v>
      </c>
      <c r="C18" s="323">
        <f>IFERROR(VLOOKUP(A18,[3]表3支出执行情况!$A$5:$D$6666,4,FALSE),0)</f>
        <v>652</v>
      </c>
      <c r="D18" s="326">
        <f>IFERROR(VLOOKUP(--A18,[3]表10支出预算!$A$4:$F$6666,6,FALSE),0)</f>
        <v>656</v>
      </c>
      <c r="E18" s="292">
        <f>(D18-C18)/C18</f>
        <v>0.006</v>
      </c>
    </row>
    <row r="19" ht="36" customHeight="1" spans="1:5">
      <c r="A19" s="416" t="s">
        <v>162</v>
      </c>
      <c r="B19" s="288" t="s">
        <v>140</v>
      </c>
      <c r="C19" s="323">
        <f>IFERROR(VLOOKUP(A19,[3]表3支出执行情况!$A$5:$D$6666,4,FALSE),0)</f>
        <v>30</v>
      </c>
      <c r="D19" s="326">
        <f>IFERROR(VLOOKUP(--A19,[3]表10支出预算!$A$4:$F$6666,6,FALSE),0)</f>
        <v>83</v>
      </c>
      <c r="E19" s="292">
        <f>(D19-C19)/C19</f>
        <v>1.767</v>
      </c>
    </row>
    <row r="20" ht="36" customHeight="1" spans="1:5">
      <c r="A20" s="416" t="s">
        <v>163</v>
      </c>
      <c r="B20" s="288" t="s">
        <v>142</v>
      </c>
      <c r="C20" s="323" t="str">
        <f>IFERROR(VLOOKUP(A20,[3]表3支出执行情况!$A$5:$D$6666,4,FALSE),0)</f>
        <v/>
      </c>
      <c r="D20" s="326">
        <f>IFERROR(VLOOKUP(--A20,[3]表10支出预算!$A$4:$F$6666,6,FALSE),0)</f>
        <v>0</v>
      </c>
      <c r="E20" s="292"/>
    </row>
    <row r="21" ht="36" customHeight="1" spans="1:5">
      <c r="A21" s="416" t="s">
        <v>164</v>
      </c>
      <c r="B21" s="288" t="s">
        <v>165</v>
      </c>
      <c r="C21" s="323">
        <f>IFERROR(VLOOKUP(A21,[3]表3支出执行情况!$A$5:$D$6666,4,FALSE),0)</f>
        <v>46</v>
      </c>
      <c r="D21" s="326">
        <f>IFERROR(VLOOKUP(--A21,[3]表10支出预算!$A$4:$F$6666,6,FALSE),0)</f>
        <v>50</v>
      </c>
      <c r="E21" s="292">
        <f>(D21-C21)/C21</f>
        <v>0.087</v>
      </c>
    </row>
    <row r="22" ht="36" customHeight="1" spans="1:5">
      <c r="A22" s="416" t="s">
        <v>166</v>
      </c>
      <c r="B22" s="288" t="s">
        <v>167</v>
      </c>
      <c r="C22" s="323">
        <f>IFERROR(VLOOKUP(A22,[3]表3支出执行情况!$A$5:$D$6666,4,FALSE),0)</f>
        <v>40</v>
      </c>
      <c r="D22" s="326">
        <f>IFERROR(VLOOKUP(--A22,[3]表10支出预算!$A$4:$F$6666,6,FALSE),0)</f>
        <v>0</v>
      </c>
      <c r="E22" s="292">
        <f>(D22-C22)/C22</f>
        <v>-1</v>
      </c>
    </row>
    <row r="23" ht="36" customHeight="1" spans="1:5">
      <c r="A23" s="416" t="s">
        <v>168</v>
      </c>
      <c r="B23" s="288" t="s">
        <v>169</v>
      </c>
      <c r="C23" s="323">
        <f>IFERROR(VLOOKUP(A23,[3]表3支出执行情况!$A$5:$D$6666,4,FALSE),0)</f>
        <v>0</v>
      </c>
      <c r="D23" s="326">
        <f>IFERROR(VLOOKUP(--A23,[3]表10支出预算!$A$4:$F$6666,6,FALSE),0)</f>
        <v>0</v>
      </c>
      <c r="E23" s="292"/>
    </row>
    <row r="24" ht="36" customHeight="1" spans="1:5">
      <c r="A24" s="416" t="s">
        <v>170</v>
      </c>
      <c r="B24" s="288" t="s">
        <v>156</v>
      </c>
      <c r="C24" s="323">
        <f>IFERROR(VLOOKUP(A24,[3]表3支出执行情况!$A$5:$D$6666,4,FALSE),0)</f>
        <v>0</v>
      </c>
      <c r="D24" s="326">
        <f>IFERROR(VLOOKUP(--A24,[3]表10支出预算!$A$4:$F$6666,6,FALSE),0)</f>
        <v>0</v>
      </c>
      <c r="E24" s="292"/>
    </row>
    <row r="25" ht="36" customHeight="1" spans="1:5">
      <c r="A25" s="416" t="s">
        <v>171</v>
      </c>
      <c r="B25" s="288" t="s">
        <v>172</v>
      </c>
      <c r="C25" s="323">
        <f>IFERROR(VLOOKUP(A25,[3]表3支出执行情况!$A$5:$D$6666,4,FALSE),0)</f>
        <v>0</v>
      </c>
      <c r="D25" s="326">
        <f>IFERROR(VLOOKUP(--A25,[3]表10支出预算!$A$4:$F$6666,6,FALSE),0)</f>
        <v>0</v>
      </c>
      <c r="E25" s="292"/>
    </row>
    <row r="26" ht="36" customHeight="1" spans="1:5">
      <c r="A26" s="415" t="s">
        <v>173</v>
      </c>
      <c r="B26" s="285" t="s">
        <v>174</v>
      </c>
      <c r="C26" s="323">
        <f>IFERROR(VLOOKUP(A26,[3]表3支出执行情况!$A$5:$D$6666,4,FALSE),0)</f>
        <v>12250</v>
      </c>
      <c r="D26" s="323">
        <f>IFERROR(VLOOKUP(--A26,[3]表10支出预算!$A$4:$F$6666,6,FALSE),0)</f>
        <v>10714</v>
      </c>
      <c r="E26" s="297">
        <f>(D26-C26)/C26</f>
        <v>-0.125</v>
      </c>
    </row>
    <row r="27" ht="36" customHeight="1" spans="1:5">
      <c r="A27" s="416" t="s">
        <v>175</v>
      </c>
      <c r="B27" s="288" t="s">
        <v>138</v>
      </c>
      <c r="C27" s="323">
        <f>IFERROR(VLOOKUP(A27,[3]表3支出执行情况!$A$5:$D$6666,4,FALSE),0)</f>
        <v>10351</v>
      </c>
      <c r="D27" s="326">
        <f>IFERROR(VLOOKUP(--A27,[3]表10支出预算!$A$4:$F$6666,6,FALSE),0)</f>
        <v>10464</v>
      </c>
      <c r="E27" s="292">
        <f>(D27-C27)/C27</f>
        <v>0.011</v>
      </c>
    </row>
    <row r="28" ht="36" customHeight="1" spans="1:5">
      <c r="A28" s="416" t="s">
        <v>176</v>
      </c>
      <c r="B28" s="288" t="s">
        <v>140</v>
      </c>
      <c r="C28" s="323">
        <f>IFERROR(VLOOKUP(A28,[3]表3支出执行情况!$A$5:$D$6666,4,FALSE),0)</f>
        <v>0</v>
      </c>
      <c r="D28" s="326">
        <f>IFERROR(VLOOKUP(--A28,[3]表10支出预算!$A$4:$F$6666,6,FALSE),0)</f>
        <v>0</v>
      </c>
      <c r="E28" s="292"/>
    </row>
    <row r="29" ht="36" customHeight="1" spans="1:5">
      <c r="A29" s="416" t="s">
        <v>177</v>
      </c>
      <c r="B29" s="288" t="s">
        <v>142</v>
      </c>
      <c r="C29" s="323" t="str">
        <f>IFERROR(VLOOKUP(A29,[3]表3支出执行情况!$A$5:$D$6666,4,FALSE),0)</f>
        <v/>
      </c>
      <c r="D29" s="326">
        <f>IFERROR(VLOOKUP(--A29,[3]表10支出预算!$A$4:$F$6666,6,FALSE),0)</f>
        <v>0</v>
      </c>
      <c r="E29" s="292"/>
    </row>
    <row r="30" ht="36" customHeight="1" spans="1:5">
      <c r="A30" s="416" t="s">
        <v>178</v>
      </c>
      <c r="B30" s="288" t="s">
        <v>179</v>
      </c>
      <c r="C30" s="323" t="str">
        <f>IFERROR(VLOOKUP(A30,[3]表3支出执行情况!$A$5:$D$6666,4,FALSE),0)</f>
        <v/>
      </c>
      <c r="D30" s="326">
        <f>IFERROR(VLOOKUP(--A30,[3]表10支出预算!$A$4:$F$6666,6,FALSE),0)</f>
        <v>0</v>
      </c>
      <c r="E30" s="292"/>
    </row>
    <row r="31" ht="36" customHeight="1" spans="1:5">
      <c r="A31" s="416" t="s">
        <v>180</v>
      </c>
      <c r="B31" s="288" t="s">
        <v>181</v>
      </c>
      <c r="C31" s="323" t="str">
        <f>IFERROR(VLOOKUP(A31,[3]表3支出执行情况!$A$5:$D$6666,4,FALSE),0)</f>
        <v/>
      </c>
      <c r="D31" s="326">
        <f>IFERROR(VLOOKUP(--A31,[3]表10支出预算!$A$4:$F$6666,6,FALSE),0)</f>
        <v>0</v>
      </c>
      <c r="E31" s="292"/>
    </row>
    <row r="32" ht="36" customHeight="1" spans="1:5">
      <c r="A32" s="416" t="s">
        <v>182</v>
      </c>
      <c r="B32" s="288" t="s">
        <v>183</v>
      </c>
      <c r="C32" s="323" t="str">
        <f>IFERROR(VLOOKUP(A32,[3]表3支出执行情况!$A$5:$D$6666,4,FALSE),0)</f>
        <v/>
      </c>
      <c r="D32" s="326">
        <f>IFERROR(VLOOKUP(--A32,[3]表10支出预算!$A$4:$F$6666,6,FALSE),0)</f>
        <v>0</v>
      </c>
      <c r="E32" s="292"/>
    </row>
    <row r="33" ht="36" customHeight="1" spans="1:5">
      <c r="A33" s="416" t="s">
        <v>184</v>
      </c>
      <c r="B33" s="288" t="s">
        <v>185</v>
      </c>
      <c r="C33" s="323">
        <f>IFERROR(VLOOKUP(A33,[3]表3支出执行情况!$A$5:$D$6666,4,FALSE),0)</f>
        <v>15</v>
      </c>
      <c r="D33" s="326">
        <f>IFERROR(VLOOKUP(--A33,[3]表10支出预算!$A$4:$F$6666,6,FALSE),0)</f>
        <v>50</v>
      </c>
      <c r="E33" s="292">
        <f>(D33-C33)/C33</f>
        <v>2.333</v>
      </c>
    </row>
    <row r="34" ht="36" customHeight="1" spans="1:5">
      <c r="A34" s="416" t="s">
        <v>186</v>
      </c>
      <c r="B34" s="288" t="s">
        <v>187</v>
      </c>
      <c r="C34" s="323" t="str">
        <f>IFERROR(VLOOKUP(A34,[3]表3支出执行情况!$A$5:$D$6666,4,FALSE),0)</f>
        <v/>
      </c>
      <c r="D34" s="326">
        <f>IFERROR(VLOOKUP(--A34,[3]表10支出预算!$A$4:$F$6666,6,FALSE),0)</f>
        <v>0</v>
      </c>
      <c r="E34" s="292"/>
    </row>
    <row r="35" ht="36" customHeight="1" spans="1:5">
      <c r="A35" s="416" t="s">
        <v>188</v>
      </c>
      <c r="B35" s="288" t="s">
        <v>156</v>
      </c>
      <c r="C35" s="323">
        <f>IFERROR(VLOOKUP(A35,[3]表3支出执行情况!$A$5:$D$6666,4,FALSE),0)</f>
        <v>0</v>
      </c>
      <c r="D35" s="326">
        <f>IFERROR(VLOOKUP(--A35,[3]表10支出预算!$A$4:$F$6666,6,FALSE),0)</f>
        <v>0</v>
      </c>
      <c r="E35" s="292"/>
    </row>
    <row r="36" ht="36" customHeight="1" spans="1:5">
      <c r="A36" s="417" t="s">
        <v>189</v>
      </c>
      <c r="B36" s="288" t="s">
        <v>190</v>
      </c>
      <c r="C36" s="323">
        <f>IFERROR(VLOOKUP(A36,[3]表3支出执行情况!$A$5:$D$6666,4,FALSE),0)</f>
        <v>1884</v>
      </c>
      <c r="D36" s="326">
        <f>IFERROR(VLOOKUP(--A36,[3]表10支出预算!$A$4:$F$6666,6,FALSE),0)</f>
        <v>200</v>
      </c>
      <c r="E36" s="292">
        <f>(D36-C36)/C36</f>
        <v>-0.894</v>
      </c>
    </row>
    <row r="37" ht="36" customHeight="1" spans="1:5">
      <c r="A37" s="415" t="s">
        <v>191</v>
      </c>
      <c r="B37" s="285" t="s">
        <v>192</v>
      </c>
      <c r="C37" s="323">
        <f>IFERROR(VLOOKUP(A37,[3]表3支出执行情况!$A$5:$D$6666,4,FALSE),0)</f>
        <v>2977</v>
      </c>
      <c r="D37" s="323">
        <f>IFERROR(VLOOKUP(--A37,[3]表10支出预算!$A$4:$F$6666,6,FALSE),0)</f>
        <v>1194</v>
      </c>
      <c r="E37" s="297">
        <f>(D37-C37)/C37</f>
        <v>-0.599</v>
      </c>
    </row>
    <row r="38" ht="36" customHeight="1" spans="1:5">
      <c r="A38" s="416" t="s">
        <v>193</v>
      </c>
      <c r="B38" s="288" t="s">
        <v>138</v>
      </c>
      <c r="C38" s="323">
        <f>IFERROR(VLOOKUP(A38,[3]表3支出执行情况!$A$5:$D$6666,4,FALSE),0)</f>
        <v>885</v>
      </c>
      <c r="D38" s="326">
        <f>IFERROR(VLOOKUP(--A38,[3]表10支出预算!$A$4:$F$6666,6,FALSE),0)</f>
        <v>591</v>
      </c>
      <c r="E38" s="292">
        <f>(D38-C38)/C38</f>
        <v>-0.332</v>
      </c>
    </row>
    <row r="39" ht="36" customHeight="1" spans="1:5">
      <c r="A39" s="416" t="s">
        <v>194</v>
      </c>
      <c r="B39" s="288" t="s">
        <v>140</v>
      </c>
      <c r="C39" s="323">
        <f>IFERROR(VLOOKUP(A39,[3]表3支出执行情况!$A$5:$D$6666,4,FALSE),0)</f>
        <v>0</v>
      </c>
      <c r="D39" s="326">
        <f>IFERROR(VLOOKUP(--A39,[3]表10支出预算!$A$4:$F$6666,6,FALSE),0)</f>
        <v>0</v>
      </c>
      <c r="E39" s="292"/>
    </row>
    <row r="40" ht="36" customHeight="1" spans="1:5">
      <c r="A40" s="416" t="s">
        <v>195</v>
      </c>
      <c r="B40" s="288" t="s">
        <v>142</v>
      </c>
      <c r="C40" s="323">
        <f>IFERROR(VLOOKUP(A40,[3]表3支出执行情况!$A$5:$D$6666,4,FALSE),0)</f>
        <v>0</v>
      </c>
      <c r="D40" s="326">
        <f>IFERROR(VLOOKUP(--A40,[3]表10支出预算!$A$4:$F$6666,6,FALSE),0)</f>
        <v>0</v>
      </c>
      <c r="E40" s="292"/>
    </row>
    <row r="41" ht="36" customHeight="1" spans="1:5">
      <c r="A41" s="416" t="s">
        <v>196</v>
      </c>
      <c r="B41" s="288" t="s">
        <v>197</v>
      </c>
      <c r="C41" s="323">
        <f>IFERROR(VLOOKUP(A41,[3]表3支出执行情况!$A$5:$D$6666,4,FALSE),0)</f>
        <v>0</v>
      </c>
      <c r="D41" s="326">
        <f>IFERROR(VLOOKUP(--A41,[3]表10支出预算!$A$4:$F$6666,6,FALSE),0)</f>
        <v>0</v>
      </c>
      <c r="E41" s="292"/>
    </row>
    <row r="42" ht="36" customHeight="1" spans="1:5">
      <c r="A42" s="416" t="s">
        <v>198</v>
      </c>
      <c r="B42" s="288" t="s">
        <v>199</v>
      </c>
      <c r="C42" s="323">
        <f>IFERROR(VLOOKUP(A42,[3]表3支出执行情况!$A$5:$D$6666,4,FALSE),0)</f>
        <v>0</v>
      </c>
      <c r="D42" s="326">
        <f>IFERROR(VLOOKUP(--A42,[3]表10支出预算!$A$4:$F$6666,6,FALSE),0)</f>
        <v>0</v>
      </c>
      <c r="E42" s="292"/>
    </row>
    <row r="43" ht="36" customHeight="1" spans="1:5">
      <c r="A43" s="416" t="s">
        <v>200</v>
      </c>
      <c r="B43" s="288" t="s">
        <v>201</v>
      </c>
      <c r="C43" s="323">
        <f>IFERROR(VLOOKUP(A43,[3]表3支出执行情况!$A$5:$D$6666,4,FALSE),0)</f>
        <v>0</v>
      </c>
      <c r="D43" s="326">
        <f>IFERROR(VLOOKUP(--A43,[3]表10支出预算!$A$4:$F$6666,6,FALSE),0)</f>
        <v>0</v>
      </c>
      <c r="E43" s="292"/>
    </row>
    <row r="44" ht="36" customHeight="1" spans="1:5">
      <c r="A44" s="416" t="s">
        <v>202</v>
      </c>
      <c r="B44" s="288" t="s">
        <v>203</v>
      </c>
      <c r="C44" s="323">
        <f>IFERROR(VLOOKUP(A44,[3]表3支出执行情况!$A$5:$D$6666,4,FALSE),0)</f>
        <v>0</v>
      </c>
      <c r="D44" s="326">
        <f>IFERROR(VLOOKUP(--A44,[3]表10支出预算!$A$4:$F$6666,6,FALSE),0)</f>
        <v>0</v>
      </c>
      <c r="E44" s="292"/>
    </row>
    <row r="45" ht="36" customHeight="1" spans="1:5">
      <c r="A45" s="416" t="s">
        <v>204</v>
      </c>
      <c r="B45" s="288" t="s">
        <v>205</v>
      </c>
      <c r="C45" s="323">
        <f>IFERROR(VLOOKUP(A45,[3]表3支出执行情况!$A$5:$D$6666,4,FALSE),0)</f>
        <v>0</v>
      </c>
      <c r="D45" s="326">
        <f>IFERROR(VLOOKUP(--A45,[3]表10支出预算!$A$4:$F$6666,6,FALSE),0)</f>
        <v>0</v>
      </c>
      <c r="E45" s="292"/>
    </row>
    <row r="46" ht="36" customHeight="1" spans="1:5">
      <c r="A46" s="416" t="s">
        <v>206</v>
      </c>
      <c r="B46" s="288" t="s">
        <v>156</v>
      </c>
      <c r="C46" s="323">
        <f>IFERROR(VLOOKUP(A46,[3]表3支出执行情况!$A$5:$D$6666,4,FALSE),0)</f>
        <v>0</v>
      </c>
      <c r="D46" s="326">
        <f>IFERROR(VLOOKUP(--A46,[3]表10支出预算!$A$4:$F$6666,6,FALSE),0)</f>
        <v>0</v>
      </c>
      <c r="E46" s="292"/>
    </row>
    <row r="47" ht="36" customHeight="1" spans="1:5">
      <c r="A47" s="416" t="s">
        <v>207</v>
      </c>
      <c r="B47" s="288" t="s">
        <v>208</v>
      </c>
      <c r="C47" s="323">
        <f>IFERROR(VLOOKUP(A47,[3]表3支出执行情况!$A$5:$D$6666,4,FALSE),0)</f>
        <v>2092</v>
      </c>
      <c r="D47" s="326">
        <f>IFERROR(VLOOKUP(--A47,[3]表10支出预算!$A$4:$F$6666,6,FALSE),0)</f>
        <v>603</v>
      </c>
      <c r="E47" s="292">
        <f>(D47-C47)/C47</f>
        <v>-0.712</v>
      </c>
    </row>
    <row r="48" ht="36" customHeight="1" spans="1:5">
      <c r="A48" s="415" t="s">
        <v>209</v>
      </c>
      <c r="B48" s="285" t="s">
        <v>210</v>
      </c>
      <c r="C48" s="323">
        <f>IFERROR(VLOOKUP(A48,[3]表3支出执行情况!$A$5:$D$6666,4,FALSE),0)</f>
        <v>377</v>
      </c>
      <c r="D48" s="323">
        <f>IFERROR(VLOOKUP(--A48,[3]表10支出预算!$A$4:$F$6666,6,FALSE),0)</f>
        <v>472</v>
      </c>
      <c r="E48" s="297">
        <f>(D48-C48)/C48</f>
        <v>0.252</v>
      </c>
    </row>
    <row r="49" ht="36" customHeight="1" spans="1:5">
      <c r="A49" s="416" t="s">
        <v>211</v>
      </c>
      <c r="B49" s="288" t="s">
        <v>138</v>
      </c>
      <c r="C49" s="323">
        <f>IFERROR(VLOOKUP(A49,[3]表3支出执行情况!$A$5:$D$6666,4,FALSE),0)</f>
        <v>352</v>
      </c>
      <c r="D49" s="326">
        <f>IFERROR(VLOOKUP(--A49,[3]表10支出预算!$A$4:$F$6666,6,FALSE),0)</f>
        <v>272</v>
      </c>
      <c r="E49" s="292">
        <f>(D49-C49)/C49</f>
        <v>-0.227</v>
      </c>
    </row>
    <row r="50" ht="36" customHeight="1" spans="1:5">
      <c r="A50" s="416" t="s">
        <v>212</v>
      </c>
      <c r="B50" s="288" t="s">
        <v>140</v>
      </c>
      <c r="C50" s="323">
        <f>IFERROR(VLOOKUP(A50,[3]表3支出执行情况!$A$5:$D$6666,4,FALSE),0)</f>
        <v>0</v>
      </c>
      <c r="D50" s="326">
        <f>IFERROR(VLOOKUP(--A50,[3]表10支出预算!$A$4:$F$6666,6,FALSE),0)</f>
        <v>0</v>
      </c>
      <c r="E50" s="292"/>
    </row>
    <row r="51" ht="36" customHeight="1" spans="1:5">
      <c r="A51" s="416" t="s">
        <v>213</v>
      </c>
      <c r="B51" s="288" t="s">
        <v>142</v>
      </c>
      <c r="C51" s="323">
        <f>IFERROR(VLOOKUP(A51,[3]表3支出执行情况!$A$5:$D$6666,4,FALSE),0)</f>
        <v>0</v>
      </c>
      <c r="D51" s="326">
        <f>IFERROR(VLOOKUP(--A51,[3]表10支出预算!$A$4:$F$6666,6,FALSE),0)</f>
        <v>0</v>
      </c>
      <c r="E51" s="292"/>
    </row>
    <row r="52" ht="36" customHeight="1" spans="1:5">
      <c r="A52" s="416" t="s">
        <v>214</v>
      </c>
      <c r="B52" s="288" t="s">
        <v>215</v>
      </c>
      <c r="C52" s="323">
        <f>IFERROR(VLOOKUP(A52,[3]表3支出执行情况!$A$5:$D$6666,4,FALSE),0)</f>
        <v>0</v>
      </c>
      <c r="D52" s="326">
        <f>IFERROR(VLOOKUP(--A52,[3]表10支出预算!$A$4:$F$6666,6,FALSE),0)</f>
        <v>0</v>
      </c>
      <c r="E52" s="292"/>
    </row>
    <row r="53" ht="36" customHeight="1" spans="1:5">
      <c r="A53" s="416" t="s">
        <v>216</v>
      </c>
      <c r="B53" s="288" t="s">
        <v>217</v>
      </c>
      <c r="C53" s="323">
        <f>IFERROR(VLOOKUP(A53,[3]表3支出执行情况!$A$5:$D$6666,4,FALSE),0)</f>
        <v>25</v>
      </c>
      <c r="D53" s="326">
        <f>IFERROR(VLOOKUP(--A53,[3]表10支出预算!$A$4:$F$6666,6,FALSE),0)</f>
        <v>100</v>
      </c>
      <c r="E53" s="292">
        <f>(D53-C53)/C53</f>
        <v>3</v>
      </c>
    </row>
    <row r="54" ht="36" customHeight="1" spans="1:5">
      <c r="A54" s="416" t="s">
        <v>218</v>
      </c>
      <c r="B54" s="288" t="s">
        <v>219</v>
      </c>
      <c r="C54" s="323">
        <f>IFERROR(VLOOKUP(A54,[3]表3支出执行情况!$A$5:$D$6666,4,FALSE),0)</f>
        <v>0</v>
      </c>
      <c r="D54" s="326">
        <f>IFERROR(VLOOKUP(--A54,[3]表10支出预算!$A$4:$F$6666,6,FALSE),0)</f>
        <v>0</v>
      </c>
      <c r="E54" s="292"/>
    </row>
    <row r="55" ht="36" customHeight="1" spans="1:5">
      <c r="A55" s="416" t="s">
        <v>220</v>
      </c>
      <c r="B55" s="288" t="s">
        <v>221</v>
      </c>
      <c r="C55" s="323">
        <f>IFERROR(VLOOKUP(A55,[3]表3支出执行情况!$A$5:$D$6666,4,FALSE),0)</f>
        <v>0</v>
      </c>
      <c r="D55" s="326">
        <f>IFERROR(VLOOKUP(--A55,[3]表10支出预算!$A$4:$F$6666,6,FALSE),0)</f>
        <v>100</v>
      </c>
      <c r="E55" s="292"/>
    </row>
    <row r="56" ht="36" customHeight="1" spans="1:5">
      <c r="A56" s="416" t="s">
        <v>222</v>
      </c>
      <c r="B56" s="288" t="s">
        <v>223</v>
      </c>
      <c r="C56" s="323">
        <f>IFERROR(VLOOKUP(A56,[3]表3支出执行情况!$A$5:$D$6666,4,FALSE),0)</f>
        <v>0</v>
      </c>
      <c r="D56" s="326">
        <f>IFERROR(VLOOKUP(--A56,[3]表10支出预算!$A$4:$F$6666,6,FALSE),0)</f>
        <v>0</v>
      </c>
      <c r="E56" s="292"/>
    </row>
    <row r="57" ht="36" customHeight="1" spans="1:5">
      <c r="A57" s="416" t="s">
        <v>224</v>
      </c>
      <c r="B57" s="288" t="s">
        <v>156</v>
      </c>
      <c r="C57" s="323">
        <f>IFERROR(VLOOKUP(A57,[3]表3支出执行情况!$A$5:$D$6666,4,FALSE),0)</f>
        <v>0</v>
      </c>
      <c r="D57" s="326">
        <f>IFERROR(VLOOKUP(--A57,[3]表10支出预算!$A$4:$F$6666,6,FALSE),0)</f>
        <v>0</v>
      </c>
      <c r="E57" s="292"/>
    </row>
    <row r="58" ht="36" customHeight="1" spans="1:5">
      <c r="A58" s="416" t="s">
        <v>225</v>
      </c>
      <c r="B58" s="288" t="s">
        <v>226</v>
      </c>
      <c r="C58" s="323">
        <f>IFERROR(VLOOKUP(A58,[3]表3支出执行情况!$A$5:$D$6666,4,FALSE),0)</f>
        <v>0</v>
      </c>
      <c r="D58" s="326">
        <f>IFERROR(VLOOKUP(--A58,[3]表10支出预算!$A$4:$F$6666,6,FALSE),0)</f>
        <v>0</v>
      </c>
      <c r="E58" s="292"/>
    </row>
    <row r="59" ht="36" customHeight="1" spans="1:5">
      <c r="A59" s="415" t="s">
        <v>227</v>
      </c>
      <c r="B59" s="285" t="s">
        <v>228</v>
      </c>
      <c r="C59" s="323">
        <f>IFERROR(VLOOKUP(A59,[3]表3支出执行情况!$A$5:$D$6666,4,FALSE),0)</f>
        <v>1909</v>
      </c>
      <c r="D59" s="323">
        <f>IFERROR(VLOOKUP(--A59,[3]表10支出预算!$A$4:$F$6666,6,FALSE),0)</f>
        <v>1626</v>
      </c>
      <c r="E59" s="297">
        <f>(D59-C59)/C59</f>
        <v>-0.148</v>
      </c>
    </row>
    <row r="60" ht="36" customHeight="1" spans="1:5">
      <c r="A60" s="416" t="s">
        <v>229</v>
      </c>
      <c r="B60" s="288" t="s">
        <v>138</v>
      </c>
      <c r="C60" s="323">
        <f>IFERROR(VLOOKUP(A60,[3]表3支出执行情况!$A$5:$D$6666,4,FALSE),0)</f>
        <v>1709</v>
      </c>
      <c r="D60" s="326">
        <f>IFERROR(VLOOKUP(--A60,[3]表10支出预算!$A$4:$F$6666,6,FALSE),0)</f>
        <v>1426</v>
      </c>
      <c r="E60" s="292">
        <f>(D60-C60)/C60</f>
        <v>-0.166</v>
      </c>
    </row>
    <row r="61" ht="36" customHeight="1" spans="1:5">
      <c r="A61" s="416" t="s">
        <v>230</v>
      </c>
      <c r="B61" s="288" t="s">
        <v>140</v>
      </c>
      <c r="C61" s="323" t="str">
        <f>IFERROR(VLOOKUP(A61,[3]表3支出执行情况!$A$5:$D$6666,4,FALSE),0)</f>
        <v/>
      </c>
      <c r="D61" s="326">
        <f>IFERROR(VLOOKUP(--A61,[3]表10支出预算!$A$4:$F$6666,6,FALSE),0)</f>
        <v>0</v>
      </c>
      <c r="E61" s="292"/>
    </row>
    <row r="62" ht="36" customHeight="1" spans="1:5">
      <c r="A62" s="416" t="s">
        <v>231</v>
      </c>
      <c r="B62" s="288" t="s">
        <v>142</v>
      </c>
      <c r="C62" s="323" t="str">
        <f>IFERROR(VLOOKUP(A62,[3]表3支出执行情况!$A$5:$D$6666,4,FALSE),0)</f>
        <v/>
      </c>
      <c r="D62" s="326">
        <f>IFERROR(VLOOKUP(--A62,[3]表10支出预算!$A$4:$F$6666,6,FALSE),0)</f>
        <v>0</v>
      </c>
      <c r="E62" s="292"/>
    </row>
    <row r="63" ht="36" customHeight="1" spans="1:5">
      <c r="A63" s="416" t="s">
        <v>232</v>
      </c>
      <c r="B63" s="288" t="s">
        <v>233</v>
      </c>
      <c r="C63" s="323">
        <f>IFERROR(VLOOKUP(A63,[3]表3支出执行情况!$A$5:$D$6666,4,FALSE),0)</f>
        <v>0</v>
      </c>
      <c r="D63" s="326">
        <f>IFERROR(VLOOKUP(--A63,[3]表10支出预算!$A$4:$F$6666,6,FALSE),0)</f>
        <v>0</v>
      </c>
      <c r="E63" s="292"/>
    </row>
    <row r="64" ht="36" customHeight="1" spans="1:5">
      <c r="A64" s="416" t="s">
        <v>234</v>
      </c>
      <c r="B64" s="288" t="s">
        <v>235</v>
      </c>
      <c r="C64" s="323">
        <f>IFERROR(VLOOKUP(A64,[3]表3支出执行情况!$A$5:$D$6666,4,FALSE),0)</f>
        <v>0</v>
      </c>
      <c r="D64" s="326">
        <f>IFERROR(VLOOKUP(--A64,[3]表10支出预算!$A$4:$F$6666,6,FALSE),0)</f>
        <v>0</v>
      </c>
      <c r="E64" s="292"/>
    </row>
    <row r="65" ht="36" customHeight="1" spans="1:5">
      <c r="A65" s="416" t="s">
        <v>236</v>
      </c>
      <c r="B65" s="288" t="s">
        <v>237</v>
      </c>
      <c r="C65" s="323" t="str">
        <f>IFERROR(VLOOKUP(A65,[3]表3支出执行情况!$A$5:$D$6666,4,FALSE),0)</f>
        <v/>
      </c>
      <c r="D65" s="326">
        <f>IFERROR(VLOOKUP(--A65,[3]表10支出预算!$A$4:$F$6666,6,FALSE),0)</f>
        <v>0</v>
      </c>
      <c r="E65" s="292"/>
    </row>
    <row r="66" ht="36" customHeight="1" spans="1:5">
      <c r="A66" s="416" t="s">
        <v>238</v>
      </c>
      <c r="B66" s="288" t="s">
        <v>239</v>
      </c>
      <c r="C66" s="323">
        <f>IFERROR(VLOOKUP(A66,[3]表3支出执行情况!$A$5:$D$6666,4,FALSE),0)</f>
        <v>100</v>
      </c>
      <c r="D66" s="326">
        <f>IFERROR(VLOOKUP(--A66,[3]表10支出预算!$A$4:$F$6666,6,FALSE),0)</f>
        <v>100</v>
      </c>
      <c r="E66" s="292">
        <f>(D66-C66)/C66</f>
        <v>0</v>
      </c>
    </row>
    <row r="67" ht="36" customHeight="1" spans="1:5">
      <c r="A67" s="416" t="s">
        <v>240</v>
      </c>
      <c r="B67" s="288" t="s">
        <v>241</v>
      </c>
      <c r="C67" s="323">
        <f>IFERROR(VLOOKUP(A67,[3]表3支出执行情况!$A$5:$D$6666,4,FALSE),0)</f>
        <v>0</v>
      </c>
      <c r="D67" s="326">
        <f>IFERROR(VLOOKUP(--A67,[3]表10支出预算!$A$4:$F$6666,6,FALSE),0)</f>
        <v>0</v>
      </c>
      <c r="E67" s="292"/>
    </row>
    <row r="68" ht="36" customHeight="1" spans="1:5">
      <c r="A68" s="416" t="s">
        <v>242</v>
      </c>
      <c r="B68" s="288" t="s">
        <v>156</v>
      </c>
      <c r="C68" s="323">
        <f>IFERROR(VLOOKUP(A68,[3]表3支出执行情况!$A$5:$D$6666,4,FALSE),0)</f>
        <v>0</v>
      </c>
      <c r="D68" s="326">
        <f>IFERROR(VLOOKUP(--A68,[3]表10支出预算!$A$4:$F$6666,6,FALSE),0)</f>
        <v>0</v>
      </c>
      <c r="E68" s="292"/>
    </row>
    <row r="69" ht="36" customHeight="1" spans="1:5">
      <c r="A69" s="416" t="s">
        <v>243</v>
      </c>
      <c r="B69" s="288" t="s">
        <v>244</v>
      </c>
      <c r="C69" s="323">
        <f>IFERROR(VLOOKUP(A69,[3]表3支出执行情况!$A$5:$D$6666,4,FALSE),0)</f>
        <v>100</v>
      </c>
      <c r="D69" s="326">
        <f>IFERROR(VLOOKUP(--A69,[3]表10支出预算!$A$4:$F$6666,6,FALSE),0)</f>
        <v>100</v>
      </c>
      <c r="E69" s="292">
        <f>(D69-C69)/C69</f>
        <v>0</v>
      </c>
    </row>
    <row r="70" ht="36" customHeight="1" spans="1:5">
      <c r="A70" s="415" t="s">
        <v>245</v>
      </c>
      <c r="B70" s="285" t="s">
        <v>246</v>
      </c>
      <c r="C70" s="323">
        <f>IFERROR(VLOOKUP(A70,[3]表3支出执行情况!$A$5:$D$6666,4,FALSE),0)</f>
        <v>0</v>
      </c>
      <c r="D70" s="323">
        <f>IFERROR(VLOOKUP(--A70,[3]表10支出预算!$A$4:$F$6666,6,FALSE),0)</f>
        <v>0</v>
      </c>
      <c r="E70" s="297"/>
    </row>
    <row r="71" ht="36" customHeight="1" spans="1:5">
      <c r="A71" s="416" t="s">
        <v>247</v>
      </c>
      <c r="B71" s="288" t="s">
        <v>138</v>
      </c>
      <c r="C71" s="323" t="str">
        <f>IFERROR(VLOOKUP(A71,[3]表3支出执行情况!$A$5:$D$6666,4,FALSE),0)</f>
        <v/>
      </c>
      <c r="D71" s="326">
        <f>IFERROR(VLOOKUP(--A71,[3]表10支出预算!$A$4:$F$6666,6,FALSE),0)</f>
        <v>0</v>
      </c>
      <c r="E71" s="292"/>
    </row>
    <row r="72" ht="36" customHeight="1" spans="1:5">
      <c r="A72" s="416" t="s">
        <v>248</v>
      </c>
      <c r="B72" s="288" t="s">
        <v>140</v>
      </c>
      <c r="C72" s="323" t="str">
        <f>IFERROR(VLOOKUP(A72,[3]表3支出执行情况!$A$5:$D$6666,4,FALSE),0)</f>
        <v/>
      </c>
      <c r="D72" s="326">
        <f>IFERROR(VLOOKUP(--A72,[3]表10支出预算!$A$4:$F$6666,6,FALSE),0)</f>
        <v>0</v>
      </c>
      <c r="E72" s="292"/>
    </row>
    <row r="73" ht="36" customHeight="1" spans="1:5">
      <c r="A73" s="416" t="s">
        <v>249</v>
      </c>
      <c r="B73" s="288" t="s">
        <v>142</v>
      </c>
      <c r="C73" s="323" t="str">
        <f>IFERROR(VLOOKUP(A73,[3]表3支出执行情况!$A$5:$D$6666,4,FALSE),0)</f>
        <v/>
      </c>
      <c r="D73" s="326">
        <f>IFERROR(VLOOKUP(--A73,[3]表10支出预算!$A$4:$F$6666,6,FALSE),0)</f>
        <v>0</v>
      </c>
      <c r="E73" s="292"/>
    </row>
    <row r="74" ht="36" customHeight="1" spans="1:5">
      <c r="A74" s="416" t="s">
        <v>250</v>
      </c>
      <c r="B74" s="288" t="s">
        <v>251</v>
      </c>
      <c r="C74" s="323">
        <f>IFERROR(VLOOKUP(A74,[3]表3支出执行情况!$A$5:$D$6666,4,FALSE),0)</f>
        <v>0</v>
      </c>
      <c r="D74" s="326">
        <f>IFERROR(VLOOKUP(--A74,[3]表10支出预算!$A$4:$F$6666,6,FALSE),0)</f>
        <v>0</v>
      </c>
      <c r="E74" s="292"/>
    </row>
    <row r="75" ht="36" customHeight="1" spans="1:5">
      <c r="A75" s="416" t="s">
        <v>252</v>
      </c>
      <c r="B75" s="288" t="s">
        <v>253</v>
      </c>
      <c r="C75" s="323">
        <f>IFERROR(VLOOKUP(A75,[3]表3支出执行情况!$A$5:$D$6666,4,FALSE),0)</f>
        <v>0</v>
      </c>
      <c r="D75" s="326">
        <f>IFERROR(VLOOKUP(--A75,[3]表10支出预算!$A$4:$F$6666,6,FALSE),0)</f>
        <v>0</v>
      </c>
      <c r="E75" s="292"/>
    </row>
    <row r="76" ht="36" customHeight="1" spans="1:5">
      <c r="A76" s="416" t="s">
        <v>254</v>
      </c>
      <c r="B76" s="288" t="s">
        <v>255</v>
      </c>
      <c r="C76" s="323">
        <f>IFERROR(VLOOKUP(A76,[3]表3支出执行情况!$A$5:$D$6666,4,FALSE),0)</f>
        <v>0</v>
      </c>
      <c r="D76" s="326">
        <f>IFERROR(VLOOKUP(--A76,[3]表10支出预算!$A$4:$F$6666,6,FALSE),0)</f>
        <v>0</v>
      </c>
      <c r="E76" s="292"/>
    </row>
    <row r="77" ht="36" customHeight="1" spans="1:5">
      <c r="A77" s="416" t="s">
        <v>256</v>
      </c>
      <c r="B77" s="288" t="s">
        <v>257</v>
      </c>
      <c r="C77" s="323">
        <f>IFERROR(VLOOKUP(A77,[3]表3支出执行情况!$A$5:$D$6666,4,FALSE),0)</f>
        <v>0</v>
      </c>
      <c r="D77" s="326">
        <f>IFERROR(VLOOKUP(--A77,[3]表10支出预算!$A$4:$F$6666,6,FALSE),0)</f>
        <v>0</v>
      </c>
      <c r="E77" s="292"/>
    </row>
    <row r="78" ht="36" customHeight="1" spans="1:5">
      <c r="A78" s="416" t="s">
        <v>258</v>
      </c>
      <c r="B78" s="288" t="s">
        <v>259</v>
      </c>
      <c r="C78" s="323">
        <f>IFERROR(VLOOKUP(A78,[3]表3支出执行情况!$A$5:$D$6666,4,FALSE),0)</f>
        <v>0</v>
      </c>
      <c r="D78" s="326">
        <f>IFERROR(VLOOKUP(--A78,[3]表10支出预算!$A$4:$F$6666,6,FALSE),0)</f>
        <v>0</v>
      </c>
      <c r="E78" s="292"/>
    </row>
    <row r="79" ht="36" customHeight="1" spans="1:5">
      <c r="A79" s="416" t="s">
        <v>260</v>
      </c>
      <c r="B79" s="288" t="s">
        <v>239</v>
      </c>
      <c r="C79" s="323" t="str">
        <f>IFERROR(VLOOKUP(A79,[3]表3支出执行情况!$A$5:$D$6666,4,FALSE),0)</f>
        <v/>
      </c>
      <c r="D79" s="326">
        <f>IFERROR(VLOOKUP(--A79,[3]表10支出预算!$A$4:$F$6666,6,FALSE),0)</f>
        <v>0</v>
      </c>
      <c r="E79" s="292"/>
    </row>
    <row r="80" ht="36" customHeight="1" spans="1:5">
      <c r="A80" s="418">
        <v>2010710</v>
      </c>
      <c r="B80" s="288" t="s">
        <v>261</v>
      </c>
      <c r="C80" s="323" t="str">
        <f>IFERROR(VLOOKUP(A80,[3]表3支出执行情况!$A$5:$D$6666,4,FALSE),0)</f>
        <v/>
      </c>
      <c r="D80" s="326">
        <f>IFERROR(VLOOKUP(--A80,[3]表10支出预算!$A$4:$F$6666,6,FALSE),0)</f>
        <v>0</v>
      </c>
      <c r="E80" s="292"/>
    </row>
    <row r="81" ht="36" customHeight="1" spans="1:5">
      <c r="A81" s="416" t="s">
        <v>262</v>
      </c>
      <c r="B81" s="288" t="s">
        <v>156</v>
      </c>
      <c r="C81" s="323" t="str">
        <f>IFERROR(VLOOKUP(A81,[3]表3支出执行情况!$A$5:$D$6666,4,FALSE),0)</f>
        <v/>
      </c>
      <c r="D81" s="326">
        <f>IFERROR(VLOOKUP(--A81,[3]表10支出预算!$A$4:$F$6666,6,FALSE),0)</f>
        <v>0</v>
      </c>
      <c r="E81" s="292"/>
    </row>
    <row r="82" ht="36" customHeight="1" spans="1:5">
      <c r="A82" s="416" t="s">
        <v>263</v>
      </c>
      <c r="B82" s="288" t="s">
        <v>264</v>
      </c>
      <c r="C82" s="323" t="str">
        <f>IFERROR(VLOOKUP(A82,[3]表3支出执行情况!$A$5:$D$6666,4,FALSE),0)</f>
        <v/>
      </c>
      <c r="D82" s="326">
        <f>IFERROR(VLOOKUP(--A82,[3]表10支出预算!$A$4:$F$6666,6,FALSE),0)</f>
        <v>0</v>
      </c>
      <c r="E82" s="292"/>
    </row>
    <row r="83" ht="36" customHeight="1" spans="1:5">
      <c r="A83" s="415" t="s">
        <v>265</v>
      </c>
      <c r="B83" s="285" t="s">
        <v>266</v>
      </c>
      <c r="C83" s="323">
        <f>IFERROR(VLOOKUP(A83,[3]表3支出执行情况!$A$5:$D$6666,4,FALSE),0)</f>
        <v>0</v>
      </c>
      <c r="D83" s="323">
        <f>IFERROR(VLOOKUP(--A83,[3]表10支出预算!$A$4:$F$6666,6,FALSE),0)</f>
        <v>0</v>
      </c>
      <c r="E83" s="297"/>
    </row>
    <row r="84" ht="36" customHeight="1" spans="1:5">
      <c r="A84" s="416" t="s">
        <v>267</v>
      </c>
      <c r="B84" s="288" t="s">
        <v>138</v>
      </c>
      <c r="C84" s="323" t="str">
        <f>IFERROR(VLOOKUP(A84,[3]表3支出执行情况!$A$5:$D$6666,4,FALSE),0)</f>
        <v/>
      </c>
      <c r="D84" s="326">
        <f>IFERROR(VLOOKUP(--A84,[3]表10支出预算!$A$4:$F$6666,6,FALSE),0)</f>
        <v>0</v>
      </c>
      <c r="E84" s="292"/>
    </row>
    <row r="85" ht="36" customHeight="1" spans="1:5">
      <c r="A85" s="416" t="s">
        <v>268</v>
      </c>
      <c r="B85" s="288" t="s">
        <v>140</v>
      </c>
      <c r="C85" s="323" t="str">
        <f>IFERROR(VLOOKUP(A85,[3]表3支出执行情况!$A$5:$D$6666,4,FALSE),0)</f>
        <v/>
      </c>
      <c r="D85" s="326">
        <f>IFERROR(VLOOKUP(--A85,[3]表10支出预算!$A$4:$F$6666,6,FALSE),0)</f>
        <v>0</v>
      </c>
      <c r="E85" s="292"/>
    </row>
    <row r="86" ht="36" customHeight="1" spans="1:5">
      <c r="A86" s="416" t="s">
        <v>269</v>
      </c>
      <c r="B86" s="288" t="s">
        <v>142</v>
      </c>
      <c r="C86" s="323" t="str">
        <f>IFERROR(VLOOKUP(A86,[3]表3支出执行情况!$A$5:$D$6666,4,FALSE),0)</f>
        <v/>
      </c>
      <c r="D86" s="326">
        <f>IFERROR(VLOOKUP(--A86,[3]表10支出预算!$A$4:$F$6666,6,FALSE),0)</f>
        <v>0</v>
      </c>
      <c r="E86" s="292"/>
    </row>
    <row r="87" ht="36" customHeight="1" spans="1:5">
      <c r="A87" s="416" t="s">
        <v>270</v>
      </c>
      <c r="B87" s="288" t="s">
        <v>271</v>
      </c>
      <c r="C87" s="323" t="str">
        <f>IFERROR(VLOOKUP(A87,[3]表3支出执行情况!$A$5:$D$6666,4,FALSE),0)</f>
        <v/>
      </c>
      <c r="D87" s="326">
        <f>IFERROR(VLOOKUP(--A87,[3]表10支出预算!$A$4:$F$6666,6,FALSE),0)</f>
        <v>0</v>
      </c>
      <c r="E87" s="292"/>
    </row>
    <row r="88" ht="36" customHeight="1" spans="1:5">
      <c r="A88" s="416" t="s">
        <v>272</v>
      </c>
      <c r="B88" s="288" t="s">
        <v>273</v>
      </c>
      <c r="C88" s="323" t="str">
        <f>IFERROR(VLOOKUP(A88,[3]表3支出执行情况!$A$5:$D$6666,4,FALSE),0)</f>
        <v/>
      </c>
      <c r="D88" s="326">
        <f>IFERROR(VLOOKUP(--A88,[3]表10支出预算!$A$4:$F$6666,6,FALSE),0)</f>
        <v>0</v>
      </c>
      <c r="E88" s="292"/>
    </row>
    <row r="89" ht="36" customHeight="1" spans="1:5">
      <c r="A89" s="416" t="s">
        <v>274</v>
      </c>
      <c r="B89" s="288" t="s">
        <v>239</v>
      </c>
      <c r="C89" s="323" t="str">
        <f>IFERROR(VLOOKUP(A89,[3]表3支出执行情况!$A$5:$D$6666,4,FALSE),0)</f>
        <v/>
      </c>
      <c r="D89" s="326">
        <f>IFERROR(VLOOKUP(--A89,[3]表10支出预算!$A$4:$F$6666,6,FALSE),0)</f>
        <v>0</v>
      </c>
      <c r="E89" s="292"/>
    </row>
    <row r="90" ht="36" customHeight="1" spans="1:5">
      <c r="A90" s="416" t="s">
        <v>275</v>
      </c>
      <c r="B90" s="288" t="s">
        <v>156</v>
      </c>
      <c r="C90" s="323" t="str">
        <f>IFERROR(VLOOKUP(A90,[3]表3支出执行情况!$A$5:$D$6666,4,FALSE),0)</f>
        <v/>
      </c>
      <c r="D90" s="326">
        <f>IFERROR(VLOOKUP(--A90,[3]表10支出预算!$A$4:$F$6666,6,FALSE),0)</f>
        <v>0</v>
      </c>
      <c r="E90" s="292"/>
    </row>
    <row r="91" ht="36" customHeight="1" spans="1:5">
      <c r="A91" s="416" t="s">
        <v>276</v>
      </c>
      <c r="B91" s="288" t="s">
        <v>277</v>
      </c>
      <c r="C91" s="323" t="str">
        <f>IFERROR(VLOOKUP(A91,[3]表3支出执行情况!$A$5:$D$6666,4,FALSE),0)</f>
        <v/>
      </c>
      <c r="D91" s="326">
        <f>IFERROR(VLOOKUP(--A91,[3]表10支出预算!$A$4:$F$6666,6,FALSE),0)</f>
        <v>0</v>
      </c>
      <c r="E91" s="292"/>
    </row>
    <row r="92" ht="36" customHeight="1" spans="1:5">
      <c r="A92" s="415" t="s">
        <v>278</v>
      </c>
      <c r="B92" s="285" t="s">
        <v>279</v>
      </c>
      <c r="C92" s="323">
        <f>IFERROR(VLOOKUP(A92,[3]表3支出执行情况!$A$5:$D$6666,4,FALSE),0)</f>
        <v>0</v>
      </c>
      <c r="D92" s="323">
        <f>IFERROR(VLOOKUP(--A92,[3]表10支出预算!$A$4:$F$6666,6,FALSE),0)</f>
        <v>0</v>
      </c>
      <c r="E92" s="297"/>
    </row>
    <row r="93" ht="36" customHeight="1" spans="1:5">
      <c r="A93" s="416" t="s">
        <v>280</v>
      </c>
      <c r="B93" s="288" t="s">
        <v>138</v>
      </c>
      <c r="C93" s="323" t="str">
        <f>IFERROR(VLOOKUP(A93,[3]表3支出执行情况!$A$5:$D$6666,4,FALSE),0)</f>
        <v/>
      </c>
      <c r="D93" s="326">
        <f>IFERROR(VLOOKUP(--A93,[3]表10支出预算!$A$4:$F$6666,6,FALSE),0)</f>
        <v>0</v>
      </c>
      <c r="E93" s="292"/>
    </row>
    <row r="94" ht="36" customHeight="1" spans="1:5">
      <c r="A94" s="416" t="s">
        <v>281</v>
      </c>
      <c r="B94" s="288" t="s">
        <v>140</v>
      </c>
      <c r="C94" s="323" t="str">
        <f>IFERROR(VLOOKUP(A94,[3]表3支出执行情况!$A$5:$D$6666,4,FALSE),0)</f>
        <v/>
      </c>
      <c r="D94" s="326">
        <f>IFERROR(VLOOKUP(--A94,[3]表10支出预算!$A$4:$F$6666,6,FALSE),0)</f>
        <v>0</v>
      </c>
      <c r="E94" s="292"/>
    </row>
    <row r="95" ht="36" customHeight="1" spans="1:5">
      <c r="A95" s="416" t="s">
        <v>282</v>
      </c>
      <c r="B95" s="288" t="s">
        <v>142</v>
      </c>
      <c r="C95" s="323" t="str">
        <f>IFERROR(VLOOKUP(A95,[3]表3支出执行情况!$A$5:$D$6666,4,FALSE),0)</f>
        <v/>
      </c>
      <c r="D95" s="326">
        <f>IFERROR(VLOOKUP(--A95,[3]表10支出预算!$A$4:$F$6666,6,FALSE),0)</f>
        <v>0</v>
      </c>
      <c r="E95" s="292"/>
    </row>
    <row r="96" ht="36" customHeight="1" spans="1:5">
      <c r="A96" s="416" t="s">
        <v>283</v>
      </c>
      <c r="B96" s="288" t="s">
        <v>284</v>
      </c>
      <c r="C96" s="323" t="str">
        <f>IFERROR(VLOOKUP(A96,[3]表3支出执行情况!$A$5:$D$6666,4,FALSE),0)</f>
        <v/>
      </c>
      <c r="D96" s="326">
        <f>IFERROR(VLOOKUP(--A96,[3]表10支出预算!$A$4:$F$6666,6,FALSE),0)</f>
        <v>0</v>
      </c>
      <c r="E96" s="292"/>
    </row>
    <row r="97" ht="36" customHeight="1" spans="1:5">
      <c r="A97" s="416" t="s">
        <v>285</v>
      </c>
      <c r="B97" s="288" t="s">
        <v>286</v>
      </c>
      <c r="C97" s="323" t="str">
        <f>IFERROR(VLOOKUP(A97,[3]表3支出执行情况!$A$5:$D$6666,4,FALSE),0)</f>
        <v/>
      </c>
      <c r="D97" s="326">
        <f>IFERROR(VLOOKUP(--A97,[3]表10支出预算!$A$4:$F$6666,6,FALSE),0)</f>
        <v>0</v>
      </c>
      <c r="E97" s="292"/>
    </row>
    <row r="98" ht="36" customHeight="1" spans="1:5">
      <c r="A98" s="416" t="s">
        <v>287</v>
      </c>
      <c r="B98" s="288" t="s">
        <v>239</v>
      </c>
      <c r="C98" s="323" t="str">
        <f>IFERROR(VLOOKUP(A98,[3]表3支出执行情况!$A$5:$D$6666,4,FALSE),0)</f>
        <v/>
      </c>
      <c r="D98" s="326">
        <f>IFERROR(VLOOKUP(--A98,[3]表10支出预算!$A$4:$F$6666,6,FALSE),0)</f>
        <v>0</v>
      </c>
      <c r="E98" s="292"/>
    </row>
    <row r="99" ht="36" customHeight="1" spans="1:5">
      <c r="A99" s="416" t="s">
        <v>288</v>
      </c>
      <c r="B99" s="288" t="s">
        <v>289</v>
      </c>
      <c r="C99" s="323" t="str">
        <f>IFERROR(VLOOKUP(A99,[3]表3支出执行情况!$A$5:$D$6666,4,FALSE),0)</f>
        <v/>
      </c>
      <c r="D99" s="326">
        <f>IFERROR(VLOOKUP(--A99,[3]表10支出预算!$A$4:$F$6666,6,FALSE),0)</f>
        <v>0</v>
      </c>
      <c r="E99" s="292"/>
    </row>
    <row r="100" ht="36" customHeight="1" spans="1:5">
      <c r="A100" s="416" t="s">
        <v>290</v>
      </c>
      <c r="B100" s="288" t="s">
        <v>291</v>
      </c>
      <c r="C100" s="323" t="str">
        <f>IFERROR(VLOOKUP(A100,[3]表3支出执行情况!$A$5:$D$6666,4,FALSE),0)</f>
        <v/>
      </c>
      <c r="D100" s="326">
        <f>IFERROR(VLOOKUP(--A100,[3]表10支出预算!$A$4:$F$6666,6,FALSE),0)</f>
        <v>0</v>
      </c>
      <c r="E100" s="292"/>
    </row>
    <row r="101" ht="36" customHeight="1" spans="1:5">
      <c r="A101" s="416" t="s">
        <v>292</v>
      </c>
      <c r="B101" s="288" t="s">
        <v>293</v>
      </c>
      <c r="C101" s="323" t="str">
        <f>IFERROR(VLOOKUP(A101,[3]表3支出执行情况!$A$5:$D$6666,4,FALSE),0)</f>
        <v/>
      </c>
      <c r="D101" s="326">
        <f>IFERROR(VLOOKUP(--A101,[3]表10支出预算!$A$4:$F$6666,6,FALSE),0)</f>
        <v>0</v>
      </c>
      <c r="E101" s="292"/>
    </row>
    <row r="102" ht="36" customHeight="1" spans="1:5">
      <c r="A102" s="416" t="s">
        <v>294</v>
      </c>
      <c r="B102" s="288" t="s">
        <v>295</v>
      </c>
      <c r="C102" s="323" t="str">
        <f>IFERROR(VLOOKUP(A102,[3]表3支出执行情况!$A$5:$D$6666,4,FALSE),0)</f>
        <v/>
      </c>
      <c r="D102" s="326">
        <f>IFERROR(VLOOKUP(--A102,[3]表10支出预算!$A$4:$F$6666,6,FALSE),0)</f>
        <v>0</v>
      </c>
      <c r="E102" s="292"/>
    </row>
    <row r="103" ht="36" customHeight="1" spans="1:5">
      <c r="A103" s="416" t="s">
        <v>296</v>
      </c>
      <c r="B103" s="288" t="s">
        <v>156</v>
      </c>
      <c r="C103" s="323" t="str">
        <f>IFERROR(VLOOKUP(A103,[3]表3支出执行情况!$A$5:$D$6666,4,FALSE),0)</f>
        <v/>
      </c>
      <c r="D103" s="326">
        <f>IFERROR(VLOOKUP(--A103,[3]表10支出预算!$A$4:$F$6666,6,FALSE),0)</f>
        <v>0</v>
      </c>
      <c r="E103" s="292"/>
    </row>
    <row r="104" ht="36" customHeight="1" spans="1:5">
      <c r="A104" s="416" t="s">
        <v>297</v>
      </c>
      <c r="B104" s="288" t="s">
        <v>298</v>
      </c>
      <c r="C104" s="323" t="str">
        <f>IFERROR(VLOOKUP(A104,[3]表3支出执行情况!$A$5:$D$6666,4,FALSE),0)</f>
        <v/>
      </c>
      <c r="D104" s="326">
        <f>IFERROR(VLOOKUP(--A104,[3]表10支出预算!$A$4:$F$6666,6,FALSE),0)</f>
        <v>0</v>
      </c>
      <c r="E104" s="292"/>
    </row>
    <row r="105" ht="36" customHeight="1" spans="1:5">
      <c r="A105" s="415" t="s">
        <v>299</v>
      </c>
      <c r="B105" s="285" t="s">
        <v>300</v>
      </c>
      <c r="C105" s="323">
        <f>IFERROR(VLOOKUP(A105,[3]表3支出执行情况!$A$5:$D$6666,4,FALSE),0)</f>
        <v>0</v>
      </c>
      <c r="D105" s="323">
        <f>IFERROR(VLOOKUP(--A105,[3]表10支出预算!$A$4:$F$6666,6,FALSE),0)</f>
        <v>0</v>
      </c>
      <c r="E105" s="297"/>
    </row>
    <row r="106" ht="36" customHeight="1" spans="1:5">
      <c r="A106" s="416" t="s">
        <v>301</v>
      </c>
      <c r="B106" s="288" t="s">
        <v>138</v>
      </c>
      <c r="C106" s="323">
        <f>IFERROR(VLOOKUP(A106,[3]表3支出执行情况!$A$5:$D$6666,4,FALSE),0)</f>
        <v>0</v>
      </c>
      <c r="D106" s="326">
        <f>IFERROR(VLOOKUP(--A106,[3]表10支出预算!$A$4:$F$6666,6,FALSE),0)</f>
        <v>0</v>
      </c>
      <c r="E106" s="292"/>
    </row>
    <row r="107" ht="36" customHeight="1" spans="1:5">
      <c r="A107" s="416" t="s">
        <v>302</v>
      </c>
      <c r="B107" s="288" t="s">
        <v>140</v>
      </c>
      <c r="C107" s="323">
        <f>IFERROR(VLOOKUP(A107,[3]表3支出执行情况!$A$5:$D$6666,4,FALSE),0)</f>
        <v>0</v>
      </c>
      <c r="D107" s="326">
        <f>IFERROR(VLOOKUP(--A107,[3]表10支出预算!$A$4:$F$6666,6,FALSE),0)</f>
        <v>0</v>
      </c>
      <c r="E107" s="292"/>
    </row>
    <row r="108" ht="36" customHeight="1" spans="1:5">
      <c r="A108" s="416" t="s">
        <v>303</v>
      </c>
      <c r="B108" s="288" t="s">
        <v>142</v>
      </c>
      <c r="C108" s="323">
        <f>IFERROR(VLOOKUP(A108,[3]表3支出执行情况!$A$5:$D$6666,4,FALSE),0)</f>
        <v>0</v>
      </c>
      <c r="D108" s="326">
        <f>IFERROR(VLOOKUP(--A108,[3]表10支出预算!$A$4:$F$6666,6,FALSE),0)</f>
        <v>0</v>
      </c>
      <c r="E108" s="292"/>
    </row>
    <row r="109" ht="36" customHeight="1" spans="1:5">
      <c r="A109" s="416" t="s">
        <v>304</v>
      </c>
      <c r="B109" s="288" t="s">
        <v>305</v>
      </c>
      <c r="C109" s="323">
        <f>IFERROR(VLOOKUP(A109,[3]表3支出执行情况!$A$5:$D$6666,4,FALSE),0)</f>
        <v>0</v>
      </c>
      <c r="D109" s="326">
        <f>IFERROR(VLOOKUP(--A109,[3]表10支出预算!$A$4:$F$6666,6,FALSE),0)</f>
        <v>0</v>
      </c>
      <c r="E109" s="292"/>
    </row>
    <row r="110" ht="36" customHeight="1" spans="1:5">
      <c r="A110" s="416" t="s">
        <v>306</v>
      </c>
      <c r="B110" s="288" t="s">
        <v>307</v>
      </c>
      <c r="C110" s="323">
        <f>IFERROR(VLOOKUP(A110,[3]表3支出执行情况!$A$5:$D$6666,4,FALSE),0)</f>
        <v>0</v>
      </c>
      <c r="D110" s="326">
        <f>IFERROR(VLOOKUP(--A110,[3]表10支出预算!$A$4:$F$6666,6,FALSE),0)</f>
        <v>0</v>
      </c>
      <c r="E110" s="292"/>
    </row>
    <row r="111" ht="36" customHeight="1" spans="1:5">
      <c r="A111" s="416" t="s">
        <v>308</v>
      </c>
      <c r="B111" s="288" t="s">
        <v>309</v>
      </c>
      <c r="C111" s="323">
        <f>IFERROR(VLOOKUP(A111,[3]表3支出执行情况!$A$5:$D$6666,4,FALSE),0)</f>
        <v>0</v>
      </c>
      <c r="D111" s="326">
        <f>IFERROR(VLOOKUP(--A111,[3]表10支出预算!$A$4:$F$6666,6,FALSE),0)</f>
        <v>0</v>
      </c>
      <c r="E111" s="292"/>
    </row>
    <row r="112" ht="36" customHeight="1" spans="1:5">
      <c r="A112" s="416" t="s">
        <v>310</v>
      </c>
      <c r="B112" s="288" t="s">
        <v>311</v>
      </c>
      <c r="C112" s="323">
        <f>IFERROR(VLOOKUP(A112,[3]表3支出执行情况!$A$5:$D$6666,4,FALSE),0)</f>
        <v>0</v>
      </c>
      <c r="D112" s="326">
        <f>IFERROR(VLOOKUP(--A112,[3]表10支出预算!$A$4:$F$6666,6,FALSE),0)</f>
        <v>0</v>
      </c>
      <c r="E112" s="292"/>
    </row>
    <row r="113" ht="36" customHeight="1" spans="1:5">
      <c r="A113" s="416" t="s">
        <v>312</v>
      </c>
      <c r="B113" s="288" t="s">
        <v>156</v>
      </c>
      <c r="C113" s="323">
        <f>IFERROR(VLOOKUP(A113,[3]表3支出执行情况!$A$5:$D$6666,4,FALSE),0)</f>
        <v>0</v>
      </c>
      <c r="D113" s="326">
        <f>IFERROR(VLOOKUP(--A113,[3]表10支出预算!$A$4:$F$6666,6,FALSE),0)</f>
        <v>0</v>
      </c>
      <c r="E113" s="292"/>
    </row>
    <row r="114" ht="36" customHeight="1" spans="1:5">
      <c r="A114" s="416" t="s">
        <v>313</v>
      </c>
      <c r="B114" s="288" t="s">
        <v>314</v>
      </c>
      <c r="C114" s="323">
        <f>IFERROR(VLOOKUP(A114,[3]表3支出执行情况!$A$5:$D$6666,4,FALSE),0)</f>
        <v>0</v>
      </c>
      <c r="D114" s="326">
        <f>IFERROR(VLOOKUP(--A114,[3]表10支出预算!$A$4:$F$6666,6,FALSE),0)</f>
        <v>0</v>
      </c>
      <c r="E114" s="292"/>
    </row>
    <row r="115" ht="36" customHeight="1" spans="1:5">
      <c r="A115" s="415" t="s">
        <v>315</v>
      </c>
      <c r="B115" s="285" t="s">
        <v>316</v>
      </c>
      <c r="C115" s="323">
        <f>IFERROR(VLOOKUP(A115,[3]表3支出执行情况!$A$5:$D$6666,4,FALSE),0)</f>
        <v>2142</v>
      </c>
      <c r="D115" s="323">
        <f>IFERROR(VLOOKUP(--A115,[3]表10支出预算!$A$4:$F$6666,6,FALSE),0)</f>
        <v>2384</v>
      </c>
      <c r="E115" s="297">
        <f>(D115-C115)/C115</f>
        <v>0.113</v>
      </c>
    </row>
    <row r="116" ht="36" customHeight="1" spans="1:5">
      <c r="A116" s="416" t="s">
        <v>317</v>
      </c>
      <c r="B116" s="288" t="s">
        <v>138</v>
      </c>
      <c r="C116" s="323">
        <f>IFERROR(VLOOKUP(A116,[3]表3支出执行情况!$A$5:$D$6666,4,FALSE),0)</f>
        <v>1777</v>
      </c>
      <c r="D116" s="326">
        <f>IFERROR(VLOOKUP(--A116,[3]表10支出预算!$A$4:$F$6666,6,FALSE),0)</f>
        <v>2314</v>
      </c>
      <c r="E116" s="292">
        <f>(D116-C116)/C116</f>
        <v>0.302</v>
      </c>
    </row>
    <row r="117" ht="36" customHeight="1" spans="1:5">
      <c r="A117" s="416" t="s">
        <v>318</v>
      </c>
      <c r="B117" s="288" t="s">
        <v>140</v>
      </c>
      <c r="C117" s="323">
        <f>IFERROR(VLOOKUP(A117,[3]表3支出执行情况!$A$5:$D$6666,4,FALSE),0)</f>
        <v>0</v>
      </c>
      <c r="D117" s="326">
        <f>IFERROR(VLOOKUP(--A117,[3]表10支出预算!$A$4:$F$6666,6,FALSE),0)</f>
        <v>0</v>
      </c>
      <c r="E117" s="292"/>
    </row>
    <row r="118" ht="36" customHeight="1" spans="1:5">
      <c r="A118" s="416" t="s">
        <v>319</v>
      </c>
      <c r="B118" s="288" t="s">
        <v>142</v>
      </c>
      <c r="C118" s="323">
        <f>IFERROR(VLOOKUP(A118,[3]表3支出执行情况!$A$5:$D$6666,4,FALSE),0)</f>
        <v>0</v>
      </c>
      <c r="D118" s="326">
        <f>IFERROR(VLOOKUP(--A118,[3]表10支出预算!$A$4:$F$6666,6,FALSE),0)</f>
        <v>0</v>
      </c>
      <c r="E118" s="292"/>
    </row>
    <row r="119" ht="36" customHeight="1" spans="1:5">
      <c r="A119" s="416" t="s">
        <v>320</v>
      </c>
      <c r="B119" s="288" t="s">
        <v>321</v>
      </c>
      <c r="C119" s="323">
        <f>IFERROR(VLOOKUP(A119,[3]表3支出执行情况!$A$5:$D$6666,4,FALSE),0)</f>
        <v>0</v>
      </c>
      <c r="D119" s="326">
        <f>IFERROR(VLOOKUP(--A119,[3]表10支出预算!$A$4:$F$6666,6,FALSE),0)</f>
        <v>0</v>
      </c>
      <c r="E119" s="292"/>
    </row>
    <row r="120" ht="36" customHeight="1" spans="1:5">
      <c r="A120" s="416" t="s">
        <v>322</v>
      </c>
      <c r="B120" s="288" t="s">
        <v>323</v>
      </c>
      <c r="C120" s="323" t="str">
        <f>IFERROR(VLOOKUP(A120,[3]表3支出执行情况!$A$5:$D$6666,4,FALSE),0)</f>
        <v/>
      </c>
      <c r="D120" s="326">
        <f>IFERROR(VLOOKUP(--A120,[3]表10支出预算!$A$4:$F$6666,6,FALSE),0)</f>
        <v>0</v>
      </c>
      <c r="E120" s="292"/>
    </row>
    <row r="121" ht="36" customHeight="1" spans="1:5">
      <c r="A121" s="416" t="s">
        <v>324</v>
      </c>
      <c r="B121" s="288" t="s">
        <v>325</v>
      </c>
      <c r="C121" s="323">
        <f>IFERROR(VLOOKUP(A121,[3]表3支出执行情况!$A$5:$D$6666,4,FALSE),0)</f>
        <v>20</v>
      </c>
      <c r="D121" s="326">
        <f>IFERROR(VLOOKUP(--A121,[3]表10支出预算!$A$4:$F$6666,6,FALSE),0)</f>
        <v>70</v>
      </c>
      <c r="E121" s="292">
        <f>(D121-C121)/C121</f>
        <v>2.5</v>
      </c>
    </row>
    <row r="122" ht="36" customHeight="1" spans="1:5">
      <c r="A122" s="416" t="s">
        <v>326</v>
      </c>
      <c r="B122" s="288" t="s">
        <v>156</v>
      </c>
      <c r="C122" s="323">
        <f>IFERROR(VLOOKUP(A122,[3]表3支出执行情况!$A$5:$D$6666,4,FALSE),0)</f>
        <v>0</v>
      </c>
      <c r="D122" s="326">
        <f>IFERROR(VLOOKUP(--A122,[3]表10支出预算!$A$4:$F$6666,6,FALSE),0)</f>
        <v>0</v>
      </c>
      <c r="E122" s="292"/>
    </row>
    <row r="123" ht="36" customHeight="1" spans="1:5">
      <c r="A123" s="416" t="s">
        <v>327</v>
      </c>
      <c r="B123" s="288" t="s">
        <v>328</v>
      </c>
      <c r="C123" s="323">
        <f>IFERROR(VLOOKUP(A123,[3]表3支出执行情况!$A$5:$D$6666,4,FALSE),0)</f>
        <v>345</v>
      </c>
      <c r="D123" s="326">
        <f>IFERROR(VLOOKUP(--A123,[3]表10支出预算!$A$4:$F$6666,6,FALSE),0)</f>
        <v>0</v>
      </c>
      <c r="E123" s="292">
        <f>(D123-C123)/C123</f>
        <v>-1</v>
      </c>
    </row>
    <row r="124" ht="36" customHeight="1" spans="1:5">
      <c r="A124" s="415" t="s">
        <v>329</v>
      </c>
      <c r="B124" s="285" t="s">
        <v>330</v>
      </c>
      <c r="C124" s="323">
        <f>IFERROR(VLOOKUP(A124,[3]表3支出执行情况!$A$5:$D$6666,4,FALSE),0)</f>
        <v>779</v>
      </c>
      <c r="D124" s="323">
        <f>IFERROR(VLOOKUP(--A124,[3]表10支出预算!$A$4:$F$6666,6,FALSE),0)</f>
        <v>908</v>
      </c>
      <c r="E124" s="297">
        <f>(D124-C124)/C124</f>
        <v>0.166</v>
      </c>
    </row>
    <row r="125" ht="36" customHeight="1" spans="1:5">
      <c r="A125" s="416" t="s">
        <v>331</v>
      </c>
      <c r="B125" s="288" t="s">
        <v>138</v>
      </c>
      <c r="C125" s="323">
        <f>IFERROR(VLOOKUP(A125,[3]表3支出执行情况!$A$5:$D$6666,4,FALSE),0)</f>
        <v>415</v>
      </c>
      <c r="D125" s="326">
        <f>IFERROR(VLOOKUP(--A125,[3]表10支出预算!$A$4:$F$6666,6,FALSE),0)</f>
        <v>327</v>
      </c>
      <c r="E125" s="292">
        <f>(D125-C125)/C125</f>
        <v>-0.212</v>
      </c>
    </row>
    <row r="126" ht="36" customHeight="1" spans="1:5">
      <c r="A126" s="416" t="s">
        <v>332</v>
      </c>
      <c r="B126" s="288" t="s">
        <v>140</v>
      </c>
      <c r="C126" s="323">
        <f>IFERROR(VLOOKUP(A126,[3]表3支出执行情况!$A$5:$D$6666,4,FALSE),0)</f>
        <v>0</v>
      </c>
      <c r="D126" s="326">
        <f>IFERROR(VLOOKUP(--A126,[3]表10支出预算!$A$4:$F$6666,6,FALSE),0)</f>
        <v>0</v>
      </c>
      <c r="E126" s="292"/>
    </row>
    <row r="127" ht="36" customHeight="1" spans="1:5">
      <c r="A127" s="416" t="s">
        <v>333</v>
      </c>
      <c r="B127" s="288" t="s">
        <v>142</v>
      </c>
      <c r="C127" s="323">
        <f>IFERROR(VLOOKUP(A127,[3]表3支出执行情况!$A$5:$D$6666,4,FALSE),0)</f>
        <v>0</v>
      </c>
      <c r="D127" s="326">
        <f>IFERROR(VLOOKUP(--A127,[3]表10支出预算!$A$4:$F$6666,6,FALSE),0)</f>
        <v>0</v>
      </c>
      <c r="E127" s="292"/>
    </row>
    <row r="128" ht="36" customHeight="1" spans="1:5">
      <c r="A128" s="416" t="s">
        <v>334</v>
      </c>
      <c r="B128" s="288" t="s">
        <v>335</v>
      </c>
      <c r="C128" s="323" t="str">
        <f>IFERROR(VLOOKUP(A128,[3]表3支出执行情况!$A$5:$D$6666,4,FALSE),0)</f>
        <v/>
      </c>
      <c r="D128" s="326">
        <f>IFERROR(VLOOKUP(--A128,[3]表10支出预算!$A$4:$F$6666,6,FALSE),0)</f>
        <v>0</v>
      </c>
      <c r="E128" s="292"/>
    </row>
    <row r="129" ht="36" customHeight="1" spans="1:5">
      <c r="A129" s="416" t="s">
        <v>336</v>
      </c>
      <c r="B129" s="288" t="s">
        <v>337</v>
      </c>
      <c r="C129" s="323" t="str">
        <f>IFERROR(VLOOKUP(A129,[3]表3支出执行情况!$A$5:$D$6666,4,FALSE),0)</f>
        <v/>
      </c>
      <c r="D129" s="326">
        <f>IFERROR(VLOOKUP(--A129,[3]表10支出预算!$A$4:$F$6666,6,FALSE),0)</f>
        <v>0</v>
      </c>
      <c r="E129" s="292"/>
    </row>
    <row r="130" ht="36" customHeight="1" spans="1:5">
      <c r="A130" s="416" t="s">
        <v>338</v>
      </c>
      <c r="B130" s="288" t="s">
        <v>339</v>
      </c>
      <c r="C130" s="323" t="str">
        <f>IFERROR(VLOOKUP(A130,[3]表3支出执行情况!$A$5:$D$6666,4,FALSE),0)</f>
        <v/>
      </c>
      <c r="D130" s="326">
        <f>IFERROR(VLOOKUP(--A130,[3]表10支出预算!$A$4:$F$6666,6,FALSE),0)</f>
        <v>0</v>
      </c>
      <c r="E130" s="292"/>
    </row>
    <row r="131" ht="36" customHeight="1" spans="1:5">
      <c r="A131" s="416" t="s">
        <v>340</v>
      </c>
      <c r="B131" s="288" t="s">
        <v>341</v>
      </c>
      <c r="C131" s="323" t="str">
        <f>IFERROR(VLOOKUP(A131,[3]表3支出执行情况!$A$5:$D$6666,4,FALSE),0)</f>
        <v/>
      </c>
      <c r="D131" s="326">
        <f>IFERROR(VLOOKUP(--A131,[3]表10支出预算!$A$4:$F$6666,6,FALSE),0)</f>
        <v>0</v>
      </c>
      <c r="E131" s="292"/>
    </row>
    <row r="132" ht="36" customHeight="1" spans="1:5">
      <c r="A132" s="416" t="s">
        <v>342</v>
      </c>
      <c r="B132" s="288" t="s">
        <v>343</v>
      </c>
      <c r="C132" s="323">
        <f>IFERROR(VLOOKUP(A132,[3]表3支出执行情况!$A$5:$D$6666,4,FALSE),0)</f>
        <v>294</v>
      </c>
      <c r="D132" s="326">
        <f>IFERROR(VLOOKUP(--A132,[3]表10支出预算!$A$4:$F$6666,6,FALSE),0)</f>
        <v>150</v>
      </c>
      <c r="E132" s="292">
        <f>(D132-C132)/C132</f>
        <v>-0.49</v>
      </c>
    </row>
    <row r="133" ht="36" customHeight="1" spans="1:5">
      <c r="A133" s="416" t="s">
        <v>344</v>
      </c>
      <c r="B133" s="288" t="s">
        <v>156</v>
      </c>
      <c r="C133" s="323">
        <f>IFERROR(VLOOKUP(A133,[3]表3支出执行情况!$A$5:$D$6666,4,FALSE),0)</f>
        <v>0</v>
      </c>
      <c r="D133" s="326">
        <f>IFERROR(VLOOKUP(--A133,[3]表10支出预算!$A$4:$F$6666,6,FALSE),0)</f>
        <v>0</v>
      </c>
      <c r="E133" s="292"/>
    </row>
    <row r="134" ht="36" customHeight="1" spans="1:5">
      <c r="A134" s="416" t="s">
        <v>345</v>
      </c>
      <c r="B134" s="288" t="s">
        <v>346</v>
      </c>
      <c r="C134" s="323">
        <f>IFERROR(VLOOKUP(A134,[3]表3支出执行情况!$A$5:$D$6666,4,FALSE),0)</f>
        <v>70</v>
      </c>
      <c r="D134" s="326">
        <f>IFERROR(VLOOKUP(--A134,[3]表10支出预算!$A$4:$F$6666,6,FALSE),0)</f>
        <v>431</v>
      </c>
      <c r="E134" s="292">
        <f>(D134-C134)/C134</f>
        <v>5.157</v>
      </c>
    </row>
    <row r="135" ht="36" customHeight="1" spans="1:5">
      <c r="A135" s="415" t="s">
        <v>347</v>
      </c>
      <c r="B135" s="285" t="s">
        <v>348</v>
      </c>
      <c r="C135" s="323">
        <f>IFERROR(VLOOKUP(A135,[3]表3支出执行情况!$A$5:$D$6666,4,FALSE),0)</f>
        <v>0</v>
      </c>
      <c r="D135" s="323">
        <f>IFERROR(VLOOKUP(--A135,[3]表10支出预算!$A$4:$F$6666,6,FALSE),0)</f>
        <v>0</v>
      </c>
      <c r="E135" s="297"/>
    </row>
    <row r="136" ht="36" customHeight="1" spans="1:5">
      <c r="A136" s="416" t="s">
        <v>349</v>
      </c>
      <c r="B136" s="288" t="s">
        <v>138</v>
      </c>
      <c r="C136" s="323" t="str">
        <f>IFERROR(VLOOKUP(A136,[3]表3支出执行情况!$A$5:$D$6666,4,FALSE),0)</f>
        <v/>
      </c>
      <c r="D136" s="326">
        <f>IFERROR(VLOOKUP(--A136,[3]表10支出预算!$A$4:$F$6666,6,FALSE),0)</f>
        <v>0</v>
      </c>
      <c r="E136" s="292"/>
    </row>
    <row r="137" ht="36" customHeight="1" spans="1:5">
      <c r="A137" s="416" t="s">
        <v>350</v>
      </c>
      <c r="B137" s="288" t="s">
        <v>140</v>
      </c>
      <c r="C137" s="323" t="str">
        <f>IFERROR(VLOOKUP(A137,[3]表3支出执行情况!$A$5:$D$6666,4,FALSE),0)</f>
        <v/>
      </c>
      <c r="D137" s="326">
        <f>IFERROR(VLOOKUP(--A137,[3]表10支出预算!$A$4:$F$6666,6,FALSE),0)</f>
        <v>0</v>
      </c>
      <c r="E137" s="292"/>
    </row>
    <row r="138" ht="36" customHeight="1" spans="1:5">
      <c r="A138" s="416" t="s">
        <v>351</v>
      </c>
      <c r="B138" s="288" t="s">
        <v>142</v>
      </c>
      <c r="C138" s="323" t="str">
        <f>IFERROR(VLOOKUP(A138,[3]表3支出执行情况!$A$5:$D$6666,4,FALSE),0)</f>
        <v/>
      </c>
      <c r="D138" s="326">
        <f>IFERROR(VLOOKUP(--A138,[3]表10支出预算!$A$4:$F$6666,6,FALSE),0)</f>
        <v>0</v>
      </c>
      <c r="E138" s="292"/>
    </row>
    <row r="139" ht="36" customHeight="1" spans="1:5">
      <c r="A139" s="416" t="s">
        <v>352</v>
      </c>
      <c r="B139" s="288" t="s">
        <v>353</v>
      </c>
      <c r="C139" s="323" t="str">
        <f>IFERROR(VLOOKUP(A139,[3]表3支出执行情况!$A$5:$D$6666,4,FALSE),0)</f>
        <v/>
      </c>
      <c r="D139" s="326">
        <f>IFERROR(VLOOKUP(--A139,[3]表10支出预算!$A$4:$F$6666,6,FALSE),0)</f>
        <v>0</v>
      </c>
      <c r="E139" s="292"/>
    </row>
    <row r="140" ht="36" customHeight="1" spans="1:5">
      <c r="A140" s="416" t="s">
        <v>354</v>
      </c>
      <c r="B140" s="288" t="s">
        <v>355</v>
      </c>
      <c r="C140" s="323" t="str">
        <f>IFERROR(VLOOKUP(A140,[3]表3支出执行情况!$A$5:$D$6666,4,FALSE),0)</f>
        <v/>
      </c>
      <c r="D140" s="326">
        <f>IFERROR(VLOOKUP(--A140,[3]表10支出预算!$A$4:$F$6666,6,FALSE),0)</f>
        <v>0</v>
      </c>
      <c r="E140" s="292"/>
    </row>
    <row r="141" ht="36" customHeight="1" spans="1:5">
      <c r="A141" s="416" t="s">
        <v>356</v>
      </c>
      <c r="B141" s="288" t="s">
        <v>357</v>
      </c>
      <c r="C141" s="323" t="str">
        <f>IFERROR(VLOOKUP(A141,[3]表3支出执行情况!$A$5:$D$6666,4,FALSE),0)</f>
        <v/>
      </c>
      <c r="D141" s="326">
        <f>IFERROR(VLOOKUP(--A141,[3]表10支出预算!$A$4:$F$6666,6,FALSE),0)</f>
        <v>0</v>
      </c>
      <c r="E141" s="292"/>
    </row>
    <row r="142" ht="36" customHeight="1" spans="1:5">
      <c r="A142" s="416" t="s">
        <v>358</v>
      </c>
      <c r="B142" s="288" t="s">
        <v>359</v>
      </c>
      <c r="C142" s="323" t="str">
        <f>IFERROR(VLOOKUP(A142,[3]表3支出执行情况!$A$5:$D$6666,4,FALSE),0)</f>
        <v/>
      </c>
      <c r="D142" s="326">
        <f>IFERROR(VLOOKUP(--A142,[3]表10支出预算!$A$4:$F$6666,6,FALSE),0)</f>
        <v>0</v>
      </c>
      <c r="E142" s="292"/>
    </row>
    <row r="143" ht="36" customHeight="1" spans="1:5">
      <c r="A143" s="416" t="s">
        <v>360</v>
      </c>
      <c r="B143" s="288" t="s">
        <v>361</v>
      </c>
      <c r="C143" s="323" t="str">
        <f>IFERROR(VLOOKUP(A143,[3]表3支出执行情况!$A$5:$D$6666,4,FALSE),0)</f>
        <v/>
      </c>
      <c r="D143" s="326">
        <f>IFERROR(VLOOKUP(--A143,[3]表10支出预算!$A$4:$F$6666,6,FALSE),0)</f>
        <v>0</v>
      </c>
      <c r="E143" s="292"/>
    </row>
    <row r="144" ht="36" customHeight="1" spans="1:5">
      <c r="A144" s="416" t="s">
        <v>362</v>
      </c>
      <c r="B144" s="288" t="s">
        <v>363</v>
      </c>
      <c r="C144" s="323" t="str">
        <f>IFERROR(VLOOKUP(A144,[3]表3支出执行情况!$A$5:$D$6666,4,FALSE),0)</f>
        <v/>
      </c>
      <c r="D144" s="326">
        <f>IFERROR(VLOOKUP(--A144,[3]表10支出预算!$A$4:$F$6666,6,FALSE),0)</f>
        <v>0</v>
      </c>
      <c r="E144" s="292"/>
    </row>
    <row r="145" ht="36" customHeight="1" spans="1:5">
      <c r="A145" s="416" t="s">
        <v>364</v>
      </c>
      <c r="B145" s="288" t="s">
        <v>365</v>
      </c>
      <c r="C145" s="323" t="str">
        <f>IFERROR(VLOOKUP(A145,[3]表3支出执行情况!$A$5:$D$6666,4,FALSE),0)</f>
        <v/>
      </c>
      <c r="D145" s="326">
        <f>IFERROR(VLOOKUP(--A145,[3]表10支出预算!$A$4:$F$6666,6,FALSE),0)</f>
        <v>0</v>
      </c>
      <c r="E145" s="292"/>
    </row>
    <row r="146" ht="36" customHeight="1" spans="1:5">
      <c r="A146" s="416" t="s">
        <v>366</v>
      </c>
      <c r="B146" s="288" t="s">
        <v>156</v>
      </c>
      <c r="C146" s="323" t="str">
        <f>IFERROR(VLOOKUP(A146,[3]表3支出执行情况!$A$5:$D$6666,4,FALSE),0)</f>
        <v/>
      </c>
      <c r="D146" s="326">
        <f>IFERROR(VLOOKUP(--A146,[3]表10支出预算!$A$4:$F$6666,6,FALSE),0)</f>
        <v>0</v>
      </c>
      <c r="E146" s="292"/>
    </row>
    <row r="147" ht="36" customHeight="1" spans="1:5">
      <c r="A147" s="416" t="s">
        <v>367</v>
      </c>
      <c r="B147" s="288" t="s">
        <v>368</v>
      </c>
      <c r="C147" s="323" t="str">
        <f>IFERROR(VLOOKUP(A147,[3]表3支出执行情况!$A$5:$D$6666,4,FALSE),0)</f>
        <v/>
      </c>
      <c r="D147" s="326">
        <f>IFERROR(VLOOKUP(--A147,[3]表10支出预算!$A$4:$F$6666,6,FALSE),0)</f>
        <v>0</v>
      </c>
      <c r="E147" s="292"/>
    </row>
    <row r="148" ht="36" customHeight="1" spans="1:5">
      <c r="A148" s="415" t="s">
        <v>369</v>
      </c>
      <c r="B148" s="285" t="s">
        <v>370</v>
      </c>
      <c r="C148" s="323">
        <f>IFERROR(VLOOKUP(A148,[3]表3支出执行情况!$A$5:$D$6666,4,FALSE),0)</f>
        <v>436</v>
      </c>
      <c r="D148" s="323">
        <f>IFERROR(VLOOKUP(--A148,[3]表10支出预算!$A$4:$F$6666,6,FALSE),0)</f>
        <v>403</v>
      </c>
      <c r="E148" s="297">
        <f>(D148-C148)/C148</f>
        <v>-0.076</v>
      </c>
    </row>
    <row r="149" ht="36" customHeight="1" spans="1:5">
      <c r="A149" s="416" t="s">
        <v>371</v>
      </c>
      <c r="B149" s="288" t="s">
        <v>138</v>
      </c>
      <c r="C149" s="323">
        <f>IFERROR(VLOOKUP(A149,[3]表3支出执行情况!$A$5:$D$6666,4,FALSE),0)</f>
        <v>136</v>
      </c>
      <c r="D149" s="326">
        <f>IFERROR(VLOOKUP(--A149,[3]表10支出预算!$A$4:$F$6666,6,FALSE),0)</f>
        <v>103</v>
      </c>
      <c r="E149" s="292">
        <f>(D149-C149)/C149</f>
        <v>-0.243</v>
      </c>
    </row>
    <row r="150" ht="36" customHeight="1" spans="1:5">
      <c r="A150" s="416" t="s">
        <v>372</v>
      </c>
      <c r="B150" s="288" t="s">
        <v>140</v>
      </c>
      <c r="C150" s="323">
        <f>IFERROR(VLOOKUP(A150,[3]表3支出执行情况!$A$5:$D$6666,4,FALSE),0)</f>
        <v>0</v>
      </c>
      <c r="D150" s="326">
        <f>IFERROR(VLOOKUP(--A150,[3]表10支出预算!$A$4:$F$6666,6,FALSE),0)</f>
        <v>0</v>
      </c>
      <c r="E150" s="292"/>
    </row>
    <row r="151" ht="36" customHeight="1" spans="1:5">
      <c r="A151" s="416" t="s">
        <v>373</v>
      </c>
      <c r="B151" s="288" t="s">
        <v>142</v>
      </c>
      <c r="C151" s="323">
        <f>IFERROR(VLOOKUP(A151,[3]表3支出执行情况!$A$5:$D$6666,4,FALSE),0)</f>
        <v>0</v>
      </c>
      <c r="D151" s="326">
        <f>IFERROR(VLOOKUP(--A151,[3]表10支出预算!$A$4:$F$6666,6,FALSE),0)</f>
        <v>0</v>
      </c>
      <c r="E151" s="292"/>
    </row>
    <row r="152" ht="36" customHeight="1" spans="1:5">
      <c r="A152" s="416" t="s">
        <v>374</v>
      </c>
      <c r="B152" s="288" t="s">
        <v>375</v>
      </c>
      <c r="C152" s="323">
        <f>IFERROR(VLOOKUP(A152,[3]表3支出执行情况!$A$5:$D$6666,4,FALSE),0)</f>
        <v>0</v>
      </c>
      <c r="D152" s="326">
        <f>IFERROR(VLOOKUP(--A152,[3]表10支出预算!$A$4:$F$6666,6,FALSE),0)</f>
        <v>0</v>
      </c>
      <c r="E152" s="292"/>
    </row>
    <row r="153" ht="36" customHeight="1" spans="1:5">
      <c r="A153" s="416" t="s">
        <v>376</v>
      </c>
      <c r="B153" s="288" t="s">
        <v>156</v>
      </c>
      <c r="C153" s="323">
        <f>IFERROR(VLOOKUP(A153,[3]表3支出执行情况!$A$5:$D$6666,4,FALSE),0)</f>
        <v>0</v>
      </c>
      <c r="D153" s="326">
        <f>IFERROR(VLOOKUP(--A153,[3]表10支出预算!$A$4:$F$6666,6,FALSE),0)</f>
        <v>0</v>
      </c>
      <c r="E153" s="292"/>
    </row>
    <row r="154" ht="36" customHeight="1" spans="1:5">
      <c r="A154" s="416" t="s">
        <v>377</v>
      </c>
      <c r="B154" s="288" t="s">
        <v>378</v>
      </c>
      <c r="C154" s="323">
        <f>IFERROR(VLOOKUP(A154,[3]表3支出执行情况!$A$5:$D$6666,4,FALSE),0)</f>
        <v>300</v>
      </c>
      <c r="D154" s="326">
        <f>IFERROR(VLOOKUP(--A154,[3]表10支出预算!$A$4:$F$6666,6,FALSE),0)</f>
        <v>300</v>
      </c>
      <c r="E154" s="292">
        <f>(D154-C154)/C154</f>
        <v>0</v>
      </c>
    </row>
    <row r="155" ht="36" customHeight="1" spans="1:5">
      <c r="A155" s="415" t="s">
        <v>379</v>
      </c>
      <c r="B155" s="285" t="s">
        <v>380</v>
      </c>
      <c r="C155" s="323">
        <f>IFERROR(VLOOKUP(A155,[3]表3支出执行情况!$A$5:$D$6666,4,FALSE),0)</f>
        <v>0</v>
      </c>
      <c r="D155" s="323">
        <f>IFERROR(VLOOKUP(--A155,[3]表10支出预算!$A$4:$F$6666,6,FALSE),0)</f>
        <v>0</v>
      </c>
      <c r="E155" s="297"/>
    </row>
    <row r="156" ht="36" customHeight="1" spans="1:5">
      <c r="A156" s="416" t="s">
        <v>381</v>
      </c>
      <c r="B156" s="288" t="s">
        <v>138</v>
      </c>
      <c r="C156" s="323" t="str">
        <f>IFERROR(VLOOKUP(A156,[3]表3支出执行情况!$A$5:$D$6666,4,FALSE),0)</f>
        <v/>
      </c>
      <c r="D156" s="326">
        <f>IFERROR(VLOOKUP(--A156,[3]表10支出预算!$A$4:$F$6666,6,FALSE),0)</f>
        <v>0</v>
      </c>
      <c r="E156" s="292"/>
    </row>
    <row r="157" ht="36" customHeight="1" spans="1:5">
      <c r="A157" s="416" t="s">
        <v>382</v>
      </c>
      <c r="B157" s="288" t="s">
        <v>140</v>
      </c>
      <c r="C157" s="323" t="str">
        <f>IFERROR(VLOOKUP(A157,[3]表3支出执行情况!$A$5:$D$6666,4,FALSE),0)</f>
        <v/>
      </c>
      <c r="D157" s="326">
        <f>IFERROR(VLOOKUP(--A157,[3]表10支出预算!$A$4:$F$6666,6,FALSE),0)</f>
        <v>0</v>
      </c>
      <c r="E157" s="292"/>
    </row>
    <row r="158" ht="36" customHeight="1" spans="1:5">
      <c r="A158" s="416" t="s">
        <v>383</v>
      </c>
      <c r="B158" s="288" t="s">
        <v>142</v>
      </c>
      <c r="C158" s="323" t="str">
        <f>IFERROR(VLOOKUP(A158,[3]表3支出执行情况!$A$5:$D$6666,4,FALSE),0)</f>
        <v/>
      </c>
      <c r="D158" s="326">
        <f>IFERROR(VLOOKUP(--A158,[3]表10支出预算!$A$4:$F$6666,6,FALSE),0)</f>
        <v>0</v>
      </c>
      <c r="E158" s="292"/>
    </row>
    <row r="159" ht="36" customHeight="1" spans="1:5">
      <c r="A159" s="416" t="s">
        <v>384</v>
      </c>
      <c r="B159" s="288" t="s">
        <v>385</v>
      </c>
      <c r="C159" s="323" t="str">
        <f>IFERROR(VLOOKUP(A159,[3]表3支出执行情况!$A$5:$D$6666,4,FALSE),0)</f>
        <v/>
      </c>
      <c r="D159" s="326">
        <f>IFERROR(VLOOKUP(--A159,[3]表10支出预算!$A$4:$F$6666,6,FALSE),0)</f>
        <v>0</v>
      </c>
      <c r="E159" s="292"/>
    </row>
    <row r="160" ht="36" customHeight="1" spans="1:5">
      <c r="A160" s="416" t="s">
        <v>386</v>
      </c>
      <c r="B160" s="288" t="s">
        <v>387</v>
      </c>
      <c r="C160" s="323" t="str">
        <f>IFERROR(VLOOKUP(A160,[3]表3支出执行情况!$A$5:$D$6666,4,FALSE),0)</f>
        <v/>
      </c>
      <c r="D160" s="326">
        <f>IFERROR(VLOOKUP(--A160,[3]表10支出预算!$A$4:$F$6666,6,FALSE),0)</f>
        <v>0</v>
      </c>
      <c r="E160" s="292"/>
    </row>
    <row r="161" ht="36" customHeight="1" spans="1:5">
      <c r="A161" s="416" t="s">
        <v>388</v>
      </c>
      <c r="B161" s="288" t="s">
        <v>156</v>
      </c>
      <c r="C161" s="323" t="str">
        <f>IFERROR(VLOOKUP(A161,[3]表3支出执行情况!$A$5:$D$6666,4,FALSE),0)</f>
        <v/>
      </c>
      <c r="D161" s="326">
        <f>IFERROR(VLOOKUP(--A161,[3]表10支出预算!$A$4:$F$6666,6,FALSE),0)</f>
        <v>0</v>
      </c>
      <c r="E161" s="292"/>
    </row>
    <row r="162" ht="36" customHeight="1" spans="1:5">
      <c r="A162" s="416" t="s">
        <v>389</v>
      </c>
      <c r="B162" s="288" t="s">
        <v>390</v>
      </c>
      <c r="C162" s="323" t="str">
        <f>IFERROR(VLOOKUP(A162,[3]表3支出执行情况!$A$5:$D$6666,4,FALSE),0)</f>
        <v/>
      </c>
      <c r="D162" s="326">
        <f>IFERROR(VLOOKUP(--A162,[3]表10支出预算!$A$4:$F$6666,6,FALSE),0)</f>
        <v>0</v>
      </c>
      <c r="E162" s="292"/>
    </row>
    <row r="163" ht="36" customHeight="1" spans="1:5">
      <c r="A163" s="415" t="s">
        <v>391</v>
      </c>
      <c r="B163" s="285" t="s">
        <v>392</v>
      </c>
      <c r="C163" s="323">
        <f>IFERROR(VLOOKUP(A163,[3]表3支出执行情况!$A$5:$D$6666,4,FALSE),0)</f>
        <v>43</v>
      </c>
      <c r="D163" s="323">
        <f>IFERROR(VLOOKUP(--A163,[3]表10支出预算!$A$4:$F$6666,6,FALSE),0)</f>
        <v>82</v>
      </c>
      <c r="E163" s="297">
        <f>(D163-C163)/C163</f>
        <v>0.907</v>
      </c>
    </row>
    <row r="164" ht="36" customHeight="1" spans="1:5">
      <c r="A164" s="416" t="s">
        <v>393</v>
      </c>
      <c r="B164" s="288" t="s">
        <v>138</v>
      </c>
      <c r="C164" s="323">
        <f>IFERROR(VLOOKUP(A164,[3]表3支出执行情况!$A$5:$D$6666,4,FALSE),0)</f>
        <v>43</v>
      </c>
      <c r="D164" s="326">
        <f>IFERROR(VLOOKUP(--A164,[3]表10支出预算!$A$4:$F$6666,6,FALSE),0)</f>
        <v>72</v>
      </c>
      <c r="E164" s="292">
        <f>(D164-C164)/C164</f>
        <v>0.674</v>
      </c>
    </row>
    <row r="165" ht="36" customHeight="1" spans="1:5">
      <c r="A165" s="416" t="s">
        <v>394</v>
      </c>
      <c r="B165" s="288" t="s">
        <v>140</v>
      </c>
      <c r="C165" s="323">
        <f>IFERROR(VLOOKUP(A165,[3]表3支出执行情况!$A$5:$D$6666,4,FALSE),0)</f>
        <v>0</v>
      </c>
      <c r="D165" s="326">
        <f>IFERROR(VLOOKUP(--A165,[3]表10支出预算!$A$4:$F$6666,6,FALSE),0)</f>
        <v>0</v>
      </c>
      <c r="E165" s="292"/>
    </row>
    <row r="166" ht="36" customHeight="1" spans="1:5">
      <c r="A166" s="416" t="s">
        <v>395</v>
      </c>
      <c r="B166" s="288" t="s">
        <v>142</v>
      </c>
      <c r="C166" s="323">
        <f>IFERROR(VLOOKUP(A166,[3]表3支出执行情况!$A$5:$D$6666,4,FALSE),0)</f>
        <v>0</v>
      </c>
      <c r="D166" s="326">
        <f>IFERROR(VLOOKUP(--A166,[3]表10支出预算!$A$4:$F$6666,6,FALSE),0)</f>
        <v>0</v>
      </c>
      <c r="E166" s="292"/>
    </row>
    <row r="167" ht="36" customHeight="1" spans="1:5">
      <c r="A167" s="416" t="s">
        <v>396</v>
      </c>
      <c r="B167" s="288" t="s">
        <v>397</v>
      </c>
      <c r="C167" s="323">
        <f>IFERROR(VLOOKUP(A167,[3]表3支出执行情况!$A$5:$D$6666,4,FALSE),0)</f>
        <v>0</v>
      </c>
      <c r="D167" s="326">
        <f>IFERROR(VLOOKUP(--A167,[3]表10支出预算!$A$4:$F$6666,6,FALSE),0)</f>
        <v>10</v>
      </c>
      <c r="E167" s="292"/>
    </row>
    <row r="168" ht="36" customHeight="1" spans="1:5">
      <c r="A168" s="416" t="s">
        <v>398</v>
      </c>
      <c r="B168" s="288" t="s">
        <v>399</v>
      </c>
      <c r="C168" s="323">
        <f>IFERROR(VLOOKUP(A168,[3]表3支出执行情况!$A$5:$D$6666,4,FALSE),0)</f>
        <v>0</v>
      </c>
      <c r="D168" s="326">
        <f>IFERROR(VLOOKUP(--A168,[3]表10支出预算!$A$4:$F$6666,6,FALSE),0)</f>
        <v>0</v>
      </c>
      <c r="E168" s="292"/>
    </row>
    <row r="169" ht="36" customHeight="1" spans="1:5">
      <c r="A169" s="415" t="s">
        <v>400</v>
      </c>
      <c r="B169" s="285" t="s">
        <v>401</v>
      </c>
      <c r="C169" s="323">
        <f>IFERROR(VLOOKUP(A169,[3]表3支出执行情况!$A$5:$D$6666,4,FALSE),0)</f>
        <v>107</v>
      </c>
      <c r="D169" s="323">
        <f>IFERROR(VLOOKUP(--A169,[3]表10支出预算!$A$4:$F$6666,6,FALSE),0)</f>
        <v>85</v>
      </c>
      <c r="E169" s="297">
        <f>(D169-C169)/C169</f>
        <v>-0.206</v>
      </c>
    </row>
    <row r="170" ht="36" customHeight="1" spans="1:5">
      <c r="A170" s="416" t="s">
        <v>402</v>
      </c>
      <c r="B170" s="288" t="s">
        <v>138</v>
      </c>
      <c r="C170" s="323">
        <f>IFERROR(VLOOKUP(A170,[3]表3支出执行情况!$A$5:$D$6666,4,FALSE),0)</f>
        <v>107</v>
      </c>
      <c r="D170" s="326">
        <f>IFERROR(VLOOKUP(--A170,[3]表10支出预算!$A$4:$F$6666,6,FALSE),0)</f>
        <v>85</v>
      </c>
      <c r="E170" s="292">
        <f>(D170-C170)/C170</f>
        <v>-0.206</v>
      </c>
    </row>
    <row r="171" ht="36" customHeight="1" spans="1:5">
      <c r="A171" s="416" t="s">
        <v>403</v>
      </c>
      <c r="B171" s="288" t="s">
        <v>140</v>
      </c>
      <c r="C171" s="323" t="str">
        <f>IFERROR(VLOOKUP(A171,[3]表3支出执行情况!$A$5:$D$6666,4,FALSE),0)</f>
        <v/>
      </c>
      <c r="D171" s="326">
        <f>IFERROR(VLOOKUP(--A171,[3]表10支出预算!$A$4:$F$6666,6,FALSE),0)</f>
        <v>0</v>
      </c>
      <c r="E171" s="292"/>
    </row>
    <row r="172" ht="36" customHeight="1" spans="1:5">
      <c r="A172" s="416" t="s">
        <v>404</v>
      </c>
      <c r="B172" s="288" t="s">
        <v>142</v>
      </c>
      <c r="C172" s="323" t="str">
        <f>IFERROR(VLOOKUP(A172,[3]表3支出执行情况!$A$5:$D$6666,4,FALSE),0)</f>
        <v/>
      </c>
      <c r="D172" s="326">
        <f>IFERROR(VLOOKUP(--A172,[3]表10支出预算!$A$4:$F$6666,6,FALSE),0)</f>
        <v>0</v>
      </c>
      <c r="E172" s="292"/>
    </row>
    <row r="173" ht="36" customHeight="1" spans="1:5">
      <c r="A173" s="416" t="s">
        <v>405</v>
      </c>
      <c r="B173" s="288" t="s">
        <v>169</v>
      </c>
      <c r="C173" s="323" t="str">
        <f>IFERROR(VLOOKUP(A173,[3]表3支出执行情况!$A$5:$D$6666,4,FALSE),0)</f>
        <v/>
      </c>
      <c r="D173" s="326">
        <f>IFERROR(VLOOKUP(--A173,[3]表10支出预算!$A$4:$F$6666,6,FALSE),0)</f>
        <v>0</v>
      </c>
      <c r="E173" s="292"/>
    </row>
    <row r="174" ht="36" customHeight="1" spans="1:5">
      <c r="A174" s="416" t="s">
        <v>406</v>
      </c>
      <c r="B174" s="288" t="s">
        <v>156</v>
      </c>
      <c r="C174" s="323">
        <f>IFERROR(VLOOKUP(A174,[3]表3支出执行情况!$A$5:$D$6666,4,FALSE),0)</f>
        <v>0</v>
      </c>
      <c r="D174" s="326">
        <f>IFERROR(VLOOKUP(--A174,[3]表10支出预算!$A$4:$F$6666,6,FALSE),0)</f>
        <v>0</v>
      </c>
      <c r="E174" s="292"/>
    </row>
    <row r="175" ht="36" customHeight="1" spans="1:5">
      <c r="A175" s="416" t="s">
        <v>407</v>
      </c>
      <c r="B175" s="288" t="s">
        <v>408</v>
      </c>
      <c r="C175" s="323">
        <f>IFERROR(VLOOKUP(A175,[3]表3支出执行情况!$A$5:$D$6666,4,FALSE),0)</f>
        <v>0</v>
      </c>
      <c r="D175" s="326">
        <f>IFERROR(VLOOKUP(--A175,[3]表10支出预算!$A$4:$F$6666,6,FALSE),0)</f>
        <v>0</v>
      </c>
      <c r="E175" s="292"/>
    </row>
    <row r="176" ht="36" customHeight="1" spans="1:5">
      <c r="A176" s="415" t="s">
        <v>409</v>
      </c>
      <c r="B176" s="285" t="s">
        <v>410</v>
      </c>
      <c r="C176" s="323">
        <f>IFERROR(VLOOKUP(A176,[3]表3支出执行情况!$A$5:$D$6666,4,FALSE),0)</f>
        <v>679</v>
      </c>
      <c r="D176" s="323">
        <f>IFERROR(VLOOKUP(--A176,[3]表10支出预算!$A$4:$F$6666,6,FALSE),0)</f>
        <v>1218</v>
      </c>
      <c r="E176" s="297">
        <f t="shared" ref="E176:E180" si="0">(D176-C176)/C176</f>
        <v>0.794</v>
      </c>
    </row>
    <row r="177" ht="36" customHeight="1" spans="1:5">
      <c r="A177" s="416" t="s">
        <v>411</v>
      </c>
      <c r="B177" s="288" t="s">
        <v>138</v>
      </c>
      <c r="C177" s="323">
        <f>IFERROR(VLOOKUP(A177,[3]表3支出执行情况!$A$5:$D$6666,4,FALSE),0)</f>
        <v>564</v>
      </c>
      <c r="D177" s="326">
        <f>IFERROR(VLOOKUP(--A177,[3]表10支出预算!$A$4:$F$6666,6,FALSE),0)</f>
        <v>460</v>
      </c>
      <c r="E177" s="292">
        <f t="shared" si="0"/>
        <v>-0.184</v>
      </c>
    </row>
    <row r="178" ht="36" customHeight="1" spans="1:5">
      <c r="A178" s="416" t="s">
        <v>412</v>
      </c>
      <c r="B178" s="288" t="s">
        <v>140</v>
      </c>
      <c r="C178" s="323" t="str">
        <f>IFERROR(VLOOKUP(A178,[3]表3支出执行情况!$A$5:$D$6666,4,FALSE),0)</f>
        <v/>
      </c>
      <c r="D178" s="326">
        <f>IFERROR(VLOOKUP(--A178,[3]表10支出预算!$A$4:$F$6666,6,FALSE),0)</f>
        <v>0</v>
      </c>
      <c r="E178" s="292"/>
    </row>
    <row r="179" ht="36" customHeight="1" spans="1:5">
      <c r="A179" s="416" t="s">
        <v>413</v>
      </c>
      <c r="B179" s="288" t="s">
        <v>142</v>
      </c>
      <c r="C179" s="323" t="str">
        <f>IFERROR(VLOOKUP(A179,[3]表3支出执行情况!$A$5:$D$6666,4,FALSE),0)</f>
        <v/>
      </c>
      <c r="D179" s="326">
        <f>IFERROR(VLOOKUP(--A179,[3]表10支出预算!$A$4:$F$6666,6,FALSE),0)</f>
        <v>0</v>
      </c>
      <c r="E179" s="292"/>
    </row>
    <row r="180" ht="36" customHeight="1" spans="1:5">
      <c r="A180" s="416">
        <v>2012906</v>
      </c>
      <c r="B180" s="288" t="s">
        <v>414</v>
      </c>
      <c r="C180" s="323">
        <f>IFERROR(VLOOKUP(A180,[3]表3支出执行情况!$A$5:$D$6666,4,FALSE),0)</f>
        <v>0</v>
      </c>
      <c r="D180" s="326">
        <f>IFERROR(VLOOKUP(--A180,[3]表10支出预算!$A$4:$F$6666,6,FALSE),0)</f>
        <v>600</v>
      </c>
      <c r="E180" s="292"/>
    </row>
    <row r="181" ht="36" customHeight="1" spans="1:5">
      <c r="A181" s="416" t="s">
        <v>415</v>
      </c>
      <c r="B181" s="288" t="s">
        <v>156</v>
      </c>
      <c r="C181" s="323">
        <f>IFERROR(VLOOKUP(A181,[3]表3支出执行情况!$A$5:$D$6666,4,FALSE),0)</f>
        <v>0</v>
      </c>
      <c r="D181" s="326">
        <f>IFERROR(VLOOKUP(--A181,[3]表10支出预算!$A$4:$F$6666,6,FALSE),0)</f>
        <v>0</v>
      </c>
      <c r="E181" s="292"/>
    </row>
    <row r="182" ht="36" customHeight="1" spans="1:5">
      <c r="A182" s="416" t="s">
        <v>416</v>
      </c>
      <c r="B182" s="288" t="s">
        <v>417</v>
      </c>
      <c r="C182" s="323">
        <f>IFERROR(VLOOKUP(A182,[3]表3支出执行情况!$A$5:$D$6666,4,FALSE),0)</f>
        <v>115</v>
      </c>
      <c r="D182" s="326">
        <f>IFERROR(VLOOKUP(--A182,[3]表10支出预算!$A$4:$F$6666,6,FALSE),0)</f>
        <v>158</v>
      </c>
      <c r="E182" s="292">
        <f>(D182-C182)/C182</f>
        <v>0.374</v>
      </c>
    </row>
    <row r="183" ht="36" customHeight="1" spans="1:5">
      <c r="A183" s="415" t="s">
        <v>418</v>
      </c>
      <c r="B183" s="285" t="s">
        <v>419</v>
      </c>
      <c r="C183" s="323">
        <f>IFERROR(VLOOKUP(A183,[3]表3支出执行情况!$A$5:$D$6666,4,FALSE),0)</f>
        <v>3167</v>
      </c>
      <c r="D183" s="323">
        <f>IFERROR(VLOOKUP(--A183,[3]表10支出预算!$A$4:$F$6666,6,FALSE),0)</f>
        <v>2906</v>
      </c>
      <c r="E183" s="297">
        <f>(D183-C183)/C183</f>
        <v>-0.082</v>
      </c>
    </row>
    <row r="184" ht="36" customHeight="1" spans="1:5">
      <c r="A184" s="416" t="s">
        <v>420</v>
      </c>
      <c r="B184" s="288" t="s">
        <v>138</v>
      </c>
      <c r="C184" s="323">
        <f>IFERROR(VLOOKUP(A184,[3]表3支出执行情况!$A$5:$D$6666,4,FALSE),0)</f>
        <v>1896</v>
      </c>
      <c r="D184" s="326">
        <f>IFERROR(VLOOKUP(--A184,[3]表10支出预算!$A$4:$F$6666,6,FALSE),0)</f>
        <v>1477</v>
      </c>
      <c r="E184" s="292">
        <f>(D184-C184)/C184</f>
        <v>-0.221</v>
      </c>
    </row>
    <row r="185" ht="36" customHeight="1" spans="1:5">
      <c r="A185" s="416" t="s">
        <v>421</v>
      </c>
      <c r="B185" s="288" t="s">
        <v>140</v>
      </c>
      <c r="C185" s="323" t="str">
        <f>IFERROR(VLOOKUP(A185,[3]表3支出执行情况!$A$5:$D$6666,4,FALSE),0)</f>
        <v/>
      </c>
      <c r="D185" s="326">
        <f>IFERROR(VLOOKUP(--A185,[3]表10支出预算!$A$4:$F$6666,6,FALSE),0)</f>
        <v>0</v>
      </c>
      <c r="E185" s="292"/>
    </row>
    <row r="186" ht="36" customHeight="1" spans="1:5">
      <c r="A186" s="416" t="s">
        <v>422</v>
      </c>
      <c r="B186" s="288" t="s">
        <v>142</v>
      </c>
      <c r="C186" s="323" t="str">
        <f>IFERROR(VLOOKUP(A186,[3]表3支出执行情况!$A$5:$D$6666,4,FALSE),0)</f>
        <v/>
      </c>
      <c r="D186" s="326">
        <f>IFERROR(VLOOKUP(--A186,[3]表10支出预算!$A$4:$F$6666,6,FALSE),0)</f>
        <v>320</v>
      </c>
      <c r="E186" s="292"/>
    </row>
    <row r="187" ht="36" customHeight="1" spans="1:5">
      <c r="A187" s="416" t="s">
        <v>423</v>
      </c>
      <c r="B187" s="288" t="s">
        <v>424</v>
      </c>
      <c r="C187" s="323">
        <f>IFERROR(VLOOKUP(A187,[3]表3支出执行情况!$A$5:$D$6666,4,FALSE),0)</f>
        <v>0</v>
      </c>
      <c r="D187" s="326">
        <f>IFERROR(VLOOKUP(--A187,[3]表10支出预算!$A$4:$F$6666,6,FALSE),0)</f>
        <v>0</v>
      </c>
      <c r="E187" s="292"/>
    </row>
    <row r="188" ht="36" customHeight="1" spans="1:5">
      <c r="A188" s="416" t="s">
        <v>425</v>
      </c>
      <c r="B188" s="288" t="s">
        <v>156</v>
      </c>
      <c r="C188" s="323">
        <f>IFERROR(VLOOKUP(A188,[3]表3支出执行情况!$A$5:$D$6666,4,FALSE),0)</f>
        <v>0</v>
      </c>
      <c r="D188" s="326">
        <f>IFERROR(VLOOKUP(--A188,[3]表10支出预算!$A$4:$F$6666,6,FALSE),0)</f>
        <v>0</v>
      </c>
      <c r="E188" s="292"/>
    </row>
    <row r="189" ht="36" customHeight="1" spans="1:5">
      <c r="A189" s="416" t="s">
        <v>426</v>
      </c>
      <c r="B189" s="288" t="s">
        <v>427</v>
      </c>
      <c r="C189" s="323">
        <f>IFERROR(VLOOKUP(A189,[3]表3支出执行情况!$A$5:$D$6666,4,FALSE),0)</f>
        <v>1271</v>
      </c>
      <c r="D189" s="326">
        <f>IFERROR(VLOOKUP(--A189,[3]表10支出预算!$A$4:$F$6666,6,FALSE),0)</f>
        <v>1109</v>
      </c>
      <c r="E189" s="292">
        <f>(D189-C189)/C189</f>
        <v>-0.127</v>
      </c>
    </row>
    <row r="190" ht="36" customHeight="1" spans="1:5">
      <c r="A190" s="415" t="s">
        <v>428</v>
      </c>
      <c r="B190" s="285" t="s">
        <v>429</v>
      </c>
      <c r="C190" s="323">
        <f>IFERROR(VLOOKUP(A190,[3]表3支出执行情况!$A$5:$D$6666,4,FALSE),0)</f>
        <v>823</v>
      </c>
      <c r="D190" s="323">
        <f>IFERROR(VLOOKUP(--A190,[3]表10支出预算!$A$4:$F$6666,6,FALSE),0)</f>
        <v>616</v>
      </c>
      <c r="E190" s="297">
        <f>(D190-C190)/C190</f>
        <v>-0.252</v>
      </c>
    </row>
    <row r="191" ht="36" customHeight="1" spans="1:5">
      <c r="A191" s="416" t="s">
        <v>430</v>
      </c>
      <c r="B191" s="288" t="s">
        <v>138</v>
      </c>
      <c r="C191" s="323">
        <f>IFERROR(VLOOKUP(A191,[3]表3支出执行情况!$A$5:$D$6666,4,FALSE),0)</f>
        <v>547</v>
      </c>
      <c r="D191" s="326">
        <f>IFERROR(VLOOKUP(--A191,[3]表10支出预算!$A$4:$F$6666,6,FALSE),0)</f>
        <v>496</v>
      </c>
      <c r="E191" s="292">
        <f>(D191-C191)/C191</f>
        <v>-0.093</v>
      </c>
    </row>
    <row r="192" ht="36" customHeight="1" spans="1:5">
      <c r="A192" s="416" t="s">
        <v>431</v>
      </c>
      <c r="B192" s="288" t="s">
        <v>140</v>
      </c>
      <c r="C192" s="323">
        <f>IFERROR(VLOOKUP(A192,[3]表3支出执行情况!$A$5:$D$6666,4,FALSE),0)</f>
        <v>276</v>
      </c>
      <c r="D192" s="326">
        <f>IFERROR(VLOOKUP(--A192,[3]表10支出预算!$A$4:$F$6666,6,FALSE),0)</f>
        <v>0</v>
      </c>
      <c r="E192" s="292">
        <f>(D192-C192)/C192</f>
        <v>-1</v>
      </c>
    </row>
    <row r="193" ht="36" customHeight="1" spans="1:5">
      <c r="A193" s="416" t="s">
        <v>432</v>
      </c>
      <c r="B193" s="288" t="s">
        <v>142</v>
      </c>
      <c r="C193" s="323" t="str">
        <f>IFERROR(VLOOKUP(A193,[3]表3支出执行情况!$A$5:$D$6666,4,FALSE),0)</f>
        <v/>
      </c>
      <c r="D193" s="326">
        <f>IFERROR(VLOOKUP(--A193,[3]表10支出预算!$A$4:$F$6666,6,FALSE),0)</f>
        <v>0</v>
      </c>
      <c r="E193" s="292"/>
    </row>
    <row r="194" ht="36" customHeight="1" spans="1:5">
      <c r="A194" s="416" t="s">
        <v>433</v>
      </c>
      <c r="B194" s="288" t="s">
        <v>434</v>
      </c>
      <c r="C194" s="323">
        <f>IFERROR(VLOOKUP(A194,[3]表3支出执行情况!$A$5:$D$6666,4,FALSE),0)</f>
        <v>0</v>
      </c>
      <c r="D194" s="326">
        <f>IFERROR(VLOOKUP(--A194,[3]表10支出预算!$A$4:$F$6666,6,FALSE),0)</f>
        <v>0</v>
      </c>
      <c r="E194" s="292"/>
    </row>
    <row r="195" ht="36" customHeight="1" spans="1:5">
      <c r="A195" s="416" t="s">
        <v>435</v>
      </c>
      <c r="B195" s="288" t="s">
        <v>156</v>
      </c>
      <c r="C195" s="323">
        <f>IFERROR(VLOOKUP(A195,[3]表3支出执行情况!$A$5:$D$6666,4,FALSE),0)</f>
        <v>0</v>
      </c>
      <c r="D195" s="326">
        <f>IFERROR(VLOOKUP(--A195,[3]表10支出预算!$A$4:$F$6666,6,FALSE),0)</f>
        <v>0</v>
      </c>
      <c r="E195" s="292"/>
    </row>
    <row r="196" ht="36" customHeight="1" spans="1:5">
      <c r="A196" s="416" t="s">
        <v>436</v>
      </c>
      <c r="B196" s="288" t="s">
        <v>437</v>
      </c>
      <c r="C196" s="323">
        <f>IFERROR(VLOOKUP(A196,[3]表3支出执行情况!$A$5:$D$6666,4,FALSE),0)</f>
        <v>0</v>
      </c>
      <c r="D196" s="326">
        <f>IFERROR(VLOOKUP(--A196,[3]表10支出预算!$A$4:$F$6666,6,FALSE),0)</f>
        <v>120</v>
      </c>
      <c r="E196" s="292"/>
    </row>
    <row r="197" ht="36" customHeight="1" spans="1:5">
      <c r="A197" s="415" t="s">
        <v>438</v>
      </c>
      <c r="B197" s="285" t="s">
        <v>439</v>
      </c>
      <c r="C197" s="323">
        <f>IFERROR(VLOOKUP(A197,[3]表3支出执行情况!$A$5:$D$6666,4,FALSE),0)</f>
        <v>242</v>
      </c>
      <c r="D197" s="323">
        <f>IFERROR(VLOOKUP(--A197,[3]表10支出预算!$A$4:$F$6666,6,FALSE),0)</f>
        <v>459</v>
      </c>
      <c r="E197" s="297">
        <f>(D197-C197)/C197</f>
        <v>0.897</v>
      </c>
    </row>
    <row r="198" ht="36" customHeight="1" spans="1:5">
      <c r="A198" s="416" t="s">
        <v>440</v>
      </c>
      <c r="B198" s="288" t="s">
        <v>138</v>
      </c>
      <c r="C198" s="323">
        <f>IFERROR(VLOOKUP(A198,[3]表3支出执行情况!$A$5:$D$6666,4,FALSE),0)</f>
        <v>242</v>
      </c>
      <c r="D198" s="326">
        <f>IFERROR(VLOOKUP(--A198,[3]表10支出预算!$A$4:$F$6666,6,FALSE),0)</f>
        <v>210</v>
      </c>
      <c r="E198" s="292">
        <f>(D198-C198)/C198</f>
        <v>-0.132</v>
      </c>
    </row>
    <row r="199" ht="36" customHeight="1" spans="1:5">
      <c r="A199" s="416" t="s">
        <v>441</v>
      </c>
      <c r="B199" s="288" t="s">
        <v>140</v>
      </c>
      <c r="C199" s="323">
        <f>IFERROR(VLOOKUP(A199,[3]表3支出执行情况!$A$5:$D$6666,4,FALSE),0)</f>
        <v>0</v>
      </c>
      <c r="D199" s="326">
        <f>IFERROR(VLOOKUP(--A199,[3]表10支出预算!$A$4:$F$6666,6,FALSE),0)</f>
        <v>0</v>
      </c>
      <c r="E199" s="292"/>
    </row>
    <row r="200" ht="36" customHeight="1" spans="1:5">
      <c r="A200" s="416" t="s">
        <v>442</v>
      </c>
      <c r="B200" s="288" t="s">
        <v>142</v>
      </c>
      <c r="C200" s="323" t="str">
        <f>IFERROR(VLOOKUP(A200,[3]表3支出执行情况!$A$5:$D$6666,4,FALSE),0)</f>
        <v/>
      </c>
      <c r="D200" s="326">
        <f>IFERROR(VLOOKUP(--A200,[3]表10支出预算!$A$4:$F$6666,6,FALSE),0)</f>
        <v>0</v>
      </c>
      <c r="E200" s="292"/>
    </row>
    <row r="201" ht="36" customHeight="1" spans="1:5">
      <c r="A201" s="416" t="s">
        <v>443</v>
      </c>
      <c r="B201" s="288" t="s">
        <v>444</v>
      </c>
      <c r="C201" s="323" t="str">
        <f>IFERROR(VLOOKUP(A201,[3]表3支出执行情况!$A$5:$D$6666,4,FALSE),0)</f>
        <v/>
      </c>
      <c r="D201" s="326">
        <f>IFERROR(VLOOKUP(--A201,[3]表10支出预算!$A$4:$F$6666,6,FALSE),0)</f>
        <v>0</v>
      </c>
      <c r="E201" s="292"/>
    </row>
    <row r="202" ht="36" customHeight="1" spans="1:5">
      <c r="A202" s="416" t="s">
        <v>445</v>
      </c>
      <c r="B202" s="288" t="s">
        <v>156</v>
      </c>
      <c r="C202" s="323">
        <f>IFERROR(VLOOKUP(A202,[3]表3支出执行情况!$A$5:$D$6666,4,FALSE),0)</f>
        <v>0</v>
      </c>
      <c r="D202" s="326">
        <f>IFERROR(VLOOKUP(--A202,[3]表10支出预算!$A$4:$F$6666,6,FALSE),0)</f>
        <v>0</v>
      </c>
      <c r="E202" s="292"/>
    </row>
    <row r="203" ht="36" customHeight="1" spans="1:5">
      <c r="A203" s="416" t="s">
        <v>446</v>
      </c>
      <c r="B203" s="288" t="s">
        <v>447</v>
      </c>
      <c r="C203" s="323">
        <f>IFERROR(VLOOKUP(A203,[3]表3支出执行情况!$A$5:$D$6666,4,FALSE),0)</f>
        <v>0</v>
      </c>
      <c r="D203" s="326">
        <f>IFERROR(VLOOKUP(--A203,[3]表10支出预算!$A$4:$F$6666,6,FALSE),0)</f>
        <v>249</v>
      </c>
      <c r="E203" s="292"/>
    </row>
    <row r="204" ht="36" customHeight="1" spans="1:5">
      <c r="A204" s="415" t="s">
        <v>448</v>
      </c>
      <c r="B204" s="285" t="s">
        <v>449</v>
      </c>
      <c r="C204" s="323">
        <f>IFERROR(VLOOKUP(A204,[3]表3支出执行情况!$A$5:$D$6666,4,FALSE),0)</f>
        <v>159</v>
      </c>
      <c r="D204" s="323">
        <f>IFERROR(VLOOKUP(--A204,[3]表10支出预算!$A$4:$F$6666,6,FALSE),0)</f>
        <v>178</v>
      </c>
      <c r="E204" s="297">
        <f>(D204-C204)/C204</f>
        <v>0.119</v>
      </c>
    </row>
    <row r="205" ht="36" customHeight="1" spans="1:5">
      <c r="A205" s="416" t="s">
        <v>450</v>
      </c>
      <c r="B205" s="288" t="s">
        <v>138</v>
      </c>
      <c r="C205" s="323">
        <f>IFERROR(VLOOKUP(A205,[3]表3支出执行情况!$A$5:$D$6666,4,FALSE),0)</f>
        <v>139</v>
      </c>
      <c r="D205" s="326">
        <f>IFERROR(VLOOKUP(--A205,[3]表10支出预算!$A$4:$F$6666,6,FALSE),0)</f>
        <v>123</v>
      </c>
      <c r="E205" s="292">
        <f>(D205-C205)/C205</f>
        <v>-0.115</v>
      </c>
    </row>
    <row r="206" ht="36" customHeight="1" spans="1:5">
      <c r="A206" s="416" t="s">
        <v>451</v>
      </c>
      <c r="B206" s="288" t="s">
        <v>140</v>
      </c>
      <c r="C206" s="323">
        <f>IFERROR(VLOOKUP(A206,[3]表3支出执行情况!$A$5:$D$6666,4,FALSE),0)</f>
        <v>0</v>
      </c>
      <c r="D206" s="326">
        <f>IFERROR(VLOOKUP(--A206,[3]表10支出预算!$A$4:$F$6666,6,FALSE),0)</f>
        <v>0</v>
      </c>
      <c r="E206" s="292"/>
    </row>
    <row r="207" ht="36" customHeight="1" spans="1:5">
      <c r="A207" s="416" t="s">
        <v>452</v>
      </c>
      <c r="B207" s="288" t="s">
        <v>142</v>
      </c>
      <c r="C207" s="323" t="str">
        <f>IFERROR(VLOOKUP(A207,[3]表3支出执行情况!$A$5:$D$6666,4,FALSE),0)</f>
        <v/>
      </c>
      <c r="D207" s="326">
        <f>IFERROR(VLOOKUP(--A207,[3]表10支出预算!$A$4:$F$6666,6,FALSE),0)</f>
        <v>0</v>
      </c>
      <c r="E207" s="292"/>
    </row>
    <row r="208" ht="36" customHeight="1" spans="1:5">
      <c r="A208" s="416" t="s">
        <v>453</v>
      </c>
      <c r="B208" s="288" t="s">
        <v>454</v>
      </c>
      <c r="C208" s="323">
        <f>IFERROR(VLOOKUP(A208,[3]表3支出执行情况!$A$5:$D$6666,4,FALSE),0)</f>
        <v>0</v>
      </c>
      <c r="D208" s="326">
        <f>IFERROR(VLOOKUP(--A208,[3]表10支出预算!$A$4:$F$6666,6,FALSE),0)</f>
        <v>0</v>
      </c>
      <c r="E208" s="292"/>
    </row>
    <row r="209" ht="36" customHeight="1" spans="1:5">
      <c r="A209" s="416" t="s">
        <v>455</v>
      </c>
      <c r="B209" s="288" t="s">
        <v>456</v>
      </c>
      <c r="C209" s="323">
        <f>IFERROR(VLOOKUP(A209,[3]表3支出执行情况!$A$5:$D$6666,4,FALSE),0)</f>
        <v>0</v>
      </c>
      <c r="D209" s="326">
        <f>IFERROR(VLOOKUP(--A209,[3]表10支出预算!$A$4:$F$6666,6,FALSE),0)</f>
        <v>5</v>
      </c>
      <c r="E209" s="292"/>
    </row>
    <row r="210" ht="36" customHeight="1" spans="1:5">
      <c r="A210" s="416" t="s">
        <v>457</v>
      </c>
      <c r="B210" s="288" t="s">
        <v>156</v>
      </c>
      <c r="C210" s="323">
        <f>IFERROR(VLOOKUP(A210,[3]表3支出执行情况!$A$5:$D$6666,4,FALSE),0)</f>
        <v>0</v>
      </c>
      <c r="D210" s="326">
        <f>IFERROR(VLOOKUP(--A210,[3]表10支出预算!$A$4:$F$6666,6,FALSE),0)</f>
        <v>0</v>
      </c>
      <c r="E210" s="292"/>
    </row>
    <row r="211" ht="36" customHeight="1" spans="1:5">
      <c r="A211" s="416" t="s">
        <v>458</v>
      </c>
      <c r="B211" s="288" t="s">
        <v>459</v>
      </c>
      <c r="C211" s="323">
        <f>IFERROR(VLOOKUP(A211,[3]表3支出执行情况!$A$5:$D$6666,4,FALSE),0)</f>
        <v>20</v>
      </c>
      <c r="D211" s="326">
        <f>IFERROR(VLOOKUP(--A211,[3]表10支出预算!$A$4:$F$6666,6,FALSE),0)</f>
        <v>50</v>
      </c>
      <c r="E211" s="292">
        <f>(D211-C211)/C211</f>
        <v>1.5</v>
      </c>
    </row>
    <row r="212" ht="36" customHeight="1" spans="1:5">
      <c r="A212" s="415" t="s">
        <v>460</v>
      </c>
      <c r="B212" s="285" t="s">
        <v>461</v>
      </c>
      <c r="C212" s="323">
        <f>IFERROR(VLOOKUP(A212,[3]表3支出执行情况!$A$5:$D$6666,4,FALSE),0)</f>
        <v>0</v>
      </c>
      <c r="D212" s="323">
        <f>IFERROR(VLOOKUP(--A212,[3]表10支出预算!$A$4:$F$6666,6,FALSE),0)</f>
        <v>0</v>
      </c>
      <c r="E212" s="297"/>
    </row>
    <row r="213" ht="36" customHeight="1" spans="1:5">
      <c r="A213" s="416" t="s">
        <v>462</v>
      </c>
      <c r="B213" s="288" t="s">
        <v>138</v>
      </c>
      <c r="C213" s="323" t="str">
        <f>IFERROR(VLOOKUP(A213,[3]表3支出执行情况!$A$5:$D$6666,4,FALSE),0)</f>
        <v/>
      </c>
      <c r="D213" s="326">
        <f>IFERROR(VLOOKUP(--A213,[3]表10支出预算!$A$4:$F$6666,6,FALSE),0)</f>
        <v>0</v>
      </c>
      <c r="E213" s="292"/>
    </row>
    <row r="214" ht="36" customHeight="1" spans="1:5">
      <c r="A214" s="416" t="s">
        <v>463</v>
      </c>
      <c r="B214" s="288" t="s">
        <v>140</v>
      </c>
      <c r="C214" s="323" t="str">
        <f>IFERROR(VLOOKUP(A214,[3]表3支出执行情况!$A$5:$D$6666,4,FALSE),0)</f>
        <v/>
      </c>
      <c r="D214" s="326">
        <f>IFERROR(VLOOKUP(--A214,[3]表10支出预算!$A$4:$F$6666,6,FALSE),0)</f>
        <v>0</v>
      </c>
      <c r="E214" s="292"/>
    </row>
    <row r="215" ht="36" customHeight="1" spans="1:5">
      <c r="A215" s="416" t="s">
        <v>464</v>
      </c>
      <c r="B215" s="288" t="s">
        <v>142</v>
      </c>
      <c r="C215" s="323" t="str">
        <f>IFERROR(VLOOKUP(A215,[3]表3支出执行情况!$A$5:$D$6666,4,FALSE),0)</f>
        <v/>
      </c>
      <c r="D215" s="326">
        <f>IFERROR(VLOOKUP(--A215,[3]表10支出预算!$A$4:$F$6666,6,FALSE),0)</f>
        <v>0</v>
      </c>
      <c r="E215" s="292"/>
    </row>
    <row r="216" ht="36" customHeight="1" spans="1:5">
      <c r="A216" s="416" t="s">
        <v>465</v>
      </c>
      <c r="B216" s="288" t="s">
        <v>156</v>
      </c>
      <c r="C216" s="323" t="str">
        <f>IFERROR(VLOOKUP(A216,[3]表3支出执行情况!$A$5:$D$6666,4,FALSE),0)</f>
        <v/>
      </c>
      <c r="D216" s="326">
        <f>IFERROR(VLOOKUP(--A216,[3]表10支出预算!$A$4:$F$6666,6,FALSE),0)</f>
        <v>0</v>
      </c>
      <c r="E216" s="292"/>
    </row>
    <row r="217" ht="36" customHeight="1" spans="1:5">
      <c r="A217" s="416" t="s">
        <v>466</v>
      </c>
      <c r="B217" s="288" t="s">
        <v>467</v>
      </c>
      <c r="C217" s="323" t="str">
        <f>IFERROR(VLOOKUP(A217,[3]表3支出执行情况!$A$5:$D$6666,4,FALSE),0)</f>
        <v/>
      </c>
      <c r="D217" s="326">
        <f>IFERROR(VLOOKUP(--A217,[3]表10支出预算!$A$4:$F$6666,6,FALSE),0)</f>
        <v>0</v>
      </c>
      <c r="E217" s="292"/>
    </row>
    <row r="218" ht="36" customHeight="1" spans="1:5">
      <c r="A218" s="415" t="s">
        <v>468</v>
      </c>
      <c r="B218" s="285" t="s">
        <v>469</v>
      </c>
      <c r="C218" s="323">
        <f>IFERROR(VLOOKUP(A218,[3]表3支出执行情况!$A$5:$D$6666,4,FALSE),0)</f>
        <v>8</v>
      </c>
      <c r="D218" s="323">
        <f>IFERROR(VLOOKUP(--A218,[3]表10支出预算!$A$4:$F$6666,6,FALSE),0)</f>
        <v>7</v>
      </c>
      <c r="E218" s="297">
        <f>(D218-C218)/C218</f>
        <v>-0.125</v>
      </c>
    </row>
    <row r="219" ht="36" customHeight="1" spans="1:5">
      <c r="A219" s="416" t="s">
        <v>470</v>
      </c>
      <c r="B219" s="288" t="s">
        <v>138</v>
      </c>
      <c r="C219" s="323" t="str">
        <f>IFERROR(VLOOKUP(A219,[3]表3支出执行情况!$A$5:$D$6666,4,FALSE),0)</f>
        <v/>
      </c>
      <c r="D219" s="326">
        <f>IFERROR(VLOOKUP(--A219,[3]表10支出预算!$A$4:$F$6666,6,FALSE),0)</f>
        <v>0</v>
      </c>
      <c r="E219" s="292"/>
    </row>
    <row r="220" ht="36" customHeight="1" spans="1:5">
      <c r="A220" s="416" t="s">
        <v>471</v>
      </c>
      <c r="B220" s="288" t="s">
        <v>140</v>
      </c>
      <c r="C220" s="323" t="str">
        <f>IFERROR(VLOOKUP(A220,[3]表3支出执行情况!$A$5:$D$6666,4,FALSE),0)</f>
        <v/>
      </c>
      <c r="D220" s="326">
        <f>IFERROR(VLOOKUP(--A220,[3]表10支出预算!$A$4:$F$6666,6,FALSE),0)</f>
        <v>0</v>
      </c>
      <c r="E220" s="292"/>
    </row>
    <row r="221" ht="36" customHeight="1" spans="1:5">
      <c r="A221" s="416" t="s">
        <v>472</v>
      </c>
      <c r="B221" s="288" t="s">
        <v>142</v>
      </c>
      <c r="C221" s="323" t="str">
        <f>IFERROR(VLOOKUP(A221,[3]表3支出执行情况!$A$5:$D$6666,4,FALSE),0)</f>
        <v/>
      </c>
      <c r="D221" s="326">
        <f>IFERROR(VLOOKUP(--A221,[3]表10支出预算!$A$4:$F$6666,6,FALSE),0)</f>
        <v>0</v>
      </c>
      <c r="E221" s="292"/>
    </row>
    <row r="222" ht="36" customHeight="1" spans="1:5">
      <c r="A222" s="416" t="s">
        <v>473</v>
      </c>
      <c r="B222" s="288" t="s">
        <v>156</v>
      </c>
      <c r="C222" s="323" t="str">
        <f>IFERROR(VLOOKUP(A222,[3]表3支出执行情况!$A$5:$D$6666,4,FALSE),0)</f>
        <v/>
      </c>
      <c r="D222" s="326">
        <f>IFERROR(VLOOKUP(--A222,[3]表10支出预算!$A$4:$F$6666,6,FALSE),0)</f>
        <v>0</v>
      </c>
      <c r="E222" s="292"/>
    </row>
    <row r="223" ht="36" customHeight="1" spans="1:5">
      <c r="A223" s="416" t="s">
        <v>474</v>
      </c>
      <c r="B223" s="288" t="s">
        <v>475</v>
      </c>
      <c r="C223" s="323">
        <f>IFERROR(VLOOKUP(A223,[3]表3支出执行情况!$A$5:$D$6666,4,FALSE),0)</f>
        <v>8</v>
      </c>
      <c r="D223" s="326">
        <f>IFERROR(VLOOKUP(--A223,[3]表10支出预算!$A$4:$F$6666,6,FALSE),0)</f>
        <v>7</v>
      </c>
      <c r="E223" s="292">
        <f>(D223-C223)/C223</f>
        <v>-0.125</v>
      </c>
    </row>
    <row r="224" ht="36" customHeight="1" spans="1:5">
      <c r="A224" s="415" t="s">
        <v>476</v>
      </c>
      <c r="B224" s="285" t="s">
        <v>477</v>
      </c>
      <c r="C224" s="323">
        <f>IFERROR(VLOOKUP(A224,[3]表3支出执行情况!$A$5:$D$6666,4,FALSE),0)</f>
        <v>0</v>
      </c>
      <c r="D224" s="323">
        <f>IFERROR(VLOOKUP(--A224,[3]表10支出预算!$A$4:$F$6666,6,FALSE),0)</f>
        <v>0</v>
      </c>
      <c r="E224" s="297"/>
    </row>
    <row r="225" ht="36" customHeight="1" spans="1:5">
      <c r="A225" s="416" t="s">
        <v>478</v>
      </c>
      <c r="B225" s="288" t="s">
        <v>138</v>
      </c>
      <c r="C225" s="323" t="str">
        <f>IFERROR(VLOOKUP(A225,[3]表3支出执行情况!$A$5:$D$6666,4,FALSE),0)</f>
        <v/>
      </c>
      <c r="D225" s="326">
        <f>IFERROR(VLOOKUP(--A225,[3]表10支出预算!$A$4:$F$6666,6,FALSE),0)</f>
        <v>0</v>
      </c>
      <c r="E225" s="292"/>
    </row>
    <row r="226" ht="36" customHeight="1" spans="1:5">
      <c r="A226" s="416" t="s">
        <v>479</v>
      </c>
      <c r="B226" s="288" t="s">
        <v>140</v>
      </c>
      <c r="C226" s="323" t="str">
        <f>IFERROR(VLOOKUP(A226,[3]表3支出执行情况!$A$5:$D$6666,4,FALSE),0)</f>
        <v/>
      </c>
      <c r="D226" s="326">
        <f>IFERROR(VLOOKUP(--A226,[3]表10支出预算!$A$4:$F$6666,6,FALSE),0)</f>
        <v>0</v>
      </c>
      <c r="E226" s="292"/>
    </row>
    <row r="227" ht="36" customHeight="1" spans="1:5">
      <c r="A227" s="416" t="s">
        <v>480</v>
      </c>
      <c r="B227" s="288" t="s">
        <v>142</v>
      </c>
      <c r="C227" s="323" t="str">
        <f>IFERROR(VLOOKUP(A227,[3]表3支出执行情况!$A$5:$D$6666,4,FALSE),0)</f>
        <v/>
      </c>
      <c r="D227" s="326">
        <f>IFERROR(VLOOKUP(--A227,[3]表10支出预算!$A$4:$F$6666,6,FALSE),0)</f>
        <v>0</v>
      </c>
      <c r="E227" s="292"/>
    </row>
    <row r="228" ht="36" customHeight="1" spans="1:5">
      <c r="A228" s="416" t="s">
        <v>481</v>
      </c>
      <c r="B228" s="288" t="s">
        <v>482</v>
      </c>
      <c r="C228" s="323" t="str">
        <f>IFERROR(VLOOKUP(A228,[3]表3支出执行情况!$A$5:$D$6666,4,FALSE),0)</f>
        <v/>
      </c>
      <c r="D228" s="326">
        <f>IFERROR(VLOOKUP(--A228,[3]表10支出预算!$A$4:$F$6666,6,FALSE),0)</f>
        <v>0</v>
      </c>
      <c r="E228" s="292"/>
    </row>
    <row r="229" ht="36" customHeight="1" spans="1:5">
      <c r="A229" s="416" t="s">
        <v>483</v>
      </c>
      <c r="B229" s="288" t="s">
        <v>156</v>
      </c>
      <c r="C229" s="323" t="str">
        <f>IFERROR(VLOOKUP(A229,[3]表3支出执行情况!$A$5:$D$6666,4,FALSE),0)</f>
        <v/>
      </c>
      <c r="D229" s="326">
        <f>IFERROR(VLOOKUP(--A229,[3]表10支出预算!$A$4:$F$6666,6,FALSE),0)</f>
        <v>0</v>
      </c>
      <c r="E229" s="292"/>
    </row>
    <row r="230" ht="36" customHeight="1" spans="1:5">
      <c r="A230" s="416" t="s">
        <v>484</v>
      </c>
      <c r="B230" s="288" t="s">
        <v>485</v>
      </c>
      <c r="C230" s="323" t="str">
        <f>IFERROR(VLOOKUP(A230,[3]表3支出执行情况!$A$5:$D$6666,4,FALSE),0)</f>
        <v/>
      </c>
      <c r="D230" s="326">
        <f>IFERROR(VLOOKUP(--A230,[3]表10支出预算!$A$4:$F$6666,6,FALSE),0)</f>
        <v>0</v>
      </c>
      <c r="E230" s="292"/>
    </row>
    <row r="231" ht="36" customHeight="1" spans="1:5">
      <c r="A231" s="415" t="s">
        <v>486</v>
      </c>
      <c r="B231" s="285" t="s">
        <v>487</v>
      </c>
      <c r="C231" s="323">
        <f>IFERROR(VLOOKUP(A231,[3]表3支出执行情况!$A$5:$D$6666,4,FALSE),0)</f>
        <v>1688</v>
      </c>
      <c r="D231" s="323">
        <f>IFERROR(VLOOKUP(--A231,[3]表10支出预算!$A$4:$F$6666,6,FALSE),0)</f>
        <v>1359</v>
      </c>
      <c r="E231" s="297">
        <f>(D231-C231)/C231</f>
        <v>-0.195</v>
      </c>
    </row>
    <row r="232" ht="36" customHeight="1" spans="1:5">
      <c r="A232" s="416" t="s">
        <v>488</v>
      </c>
      <c r="B232" s="288" t="s">
        <v>138</v>
      </c>
      <c r="C232" s="323">
        <f>IFERROR(VLOOKUP(A232,[3]表3支出执行情况!$A$5:$D$6666,4,FALSE),0)</f>
        <v>1334</v>
      </c>
      <c r="D232" s="326">
        <f>IFERROR(VLOOKUP(--A232,[3]表10支出预算!$A$4:$F$6666,6,FALSE),0)</f>
        <v>1095</v>
      </c>
      <c r="E232" s="292">
        <f>(D232-C232)/C232</f>
        <v>-0.179</v>
      </c>
    </row>
    <row r="233" ht="36" customHeight="1" spans="1:5">
      <c r="A233" s="416" t="s">
        <v>489</v>
      </c>
      <c r="B233" s="288" t="s">
        <v>140</v>
      </c>
      <c r="C233" s="323" t="str">
        <f>IFERROR(VLOOKUP(A233,[3]表3支出执行情况!$A$5:$D$6666,4,FALSE),0)</f>
        <v/>
      </c>
      <c r="D233" s="326">
        <f>IFERROR(VLOOKUP(--A233,[3]表10支出预算!$A$4:$F$6666,6,FALSE),0)</f>
        <v>0</v>
      </c>
      <c r="E233" s="292"/>
    </row>
    <row r="234" ht="36" customHeight="1" spans="1:5">
      <c r="A234" s="416" t="s">
        <v>490</v>
      </c>
      <c r="B234" s="288" t="s">
        <v>142</v>
      </c>
      <c r="C234" s="323" t="str">
        <f>IFERROR(VLOOKUP(A234,[3]表3支出执行情况!$A$5:$D$6666,4,FALSE),0)</f>
        <v/>
      </c>
      <c r="D234" s="326">
        <f>IFERROR(VLOOKUP(--A234,[3]表10支出预算!$A$4:$F$6666,6,FALSE),0)</f>
        <v>0</v>
      </c>
      <c r="E234" s="292"/>
    </row>
    <row r="235" ht="36" customHeight="1" spans="1:5">
      <c r="A235" s="416" t="s">
        <v>491</v>
      </c>
      <c r="B235" s="288" t="s">
        <v>492</v>
      </c>
      <c r="C235" s="323">
        <f>IFERROR(VLOOKUP(A235,[3]表3支出执行情况!$A$5:$D$6666,4,FALSE),0)</f>
        <v>0</v>
      </c>
      <c r="D235" s="326">
        <f>IFERROR(VLOOKUP(--A235,[3]表10支出预算!$A$4:$F$6666,6,FALSE),0)</f>
        <v>0</v>
      </c>
      <c r="E235" s="292"/>
    </row>
    <row r="236" ht="36" customHeight="1" spans="1:5">
      <c r="A236" s="416" t="s">
        <v>493</v>
      </c>
      <c r="B236" s="288" t="s">
        <v>494</v>
      </c>
      <c r="C236" s="323">
        <f>IFERROR(VLOOKUP(A236,[3]表3支出执行情况!$A$5:$D$6666,4,FALSE),0)</f>
        <v>0</v>
      </c>
      <c r="D236" s="326">
        <f>IFERROR(VLOOKUP(--A236,[3]表10支出预算!$A$4:$F$6666,6,FALSE),0)</f>
        <v>0</v>
      </c>
      <c r="E236" s="292"/>
    </row>
    <row r="237" ht="36" customHeight="1" spans="1:5">
      <c r="A237" s="416" t="s">
        <v>495</v>
      </c>
      <c r="B237" s="288" t="s">
        <v>239</v>
      </c>
      <c r="C237" s="323">
        <f>IFERROR(VLOOKUP(A237,[3]表3支出执行情况!$A$5:$D$6666,4,FALSE),0)</f>
        <v>0</v>
      </c>
      <c r="D237" s="326">
        <f>IFERROR(VLOOKUP(--A237,[3]表10支出预算!$A$4:$F$6666,6,FALSE),0)</f>
        <v>0</v>
      </c>
      <c r="E237" s="292"/>
    </row>
    <row r="238" ht="36" customHeight="1" spans="1:5">
      <c r="A238" s="416" t="s">
        <v>496</v>
      </c>
      <c r="B238" s="288" t="s">
        <v>497</v>
      </c>
      <c r="C238" s="323">
        <f>IFERROR(VLOOKUP(A238,[3]表3支出执行情况!$A$5:$D$6666,4,FALSE),0)</f>
        <v>0</v>
      </c>
      <c r="D238" s="326">
        <f>IFERROR(VLOOKUP(--A238,[3]表10支出预算!$A$4:$F$6666,6,FALSE),0)</f>
        <v>0</v>
      </c>
      <c r="E238" s="292"/>
    </row>
    <row r="239" ht="36" customHeight="1" spans="1:5">
      <c r="A239" s="416" t="s">
        <v>498</v>
      </c>
      <c r="B239" s="288" t="s">
        <v>499</v>
      </c>
      <c r="C239" s="323">
        <f>IFERROR(VLOOKUP(A239,[3]表3支出执行情况!$A$5:$D$6666,4,FALSE),0)</f>
        <v>0</v>
      </c>
      <c r="D239" s="326">
        <f>IFERROR(VLOOKUP(--A239,[3]表10支出预算!$A$4:$F$6666,6,FALSE),0)</f>
        <v>0</v>
      </c>
      <c r="E239" s="292"/>
    </row>
    <row r="240" ht="36" customHeight="1" spans="1:5">
      <c r="A240" s="416" t="s">
        <v>500</v>
      </c>
      <c r="B240" s="288" t="s">
        <v>501</v>
      </c>
      <c r="C240" s="323">
        <f>IFERROR(VLOOKUP(A240,[3]表3支出执行情况!$A$5:$D$6666,4,FALSE),0)</f>
        <v>0</v>
      </c>
      <c r="D240" s="326">
        <f>IFERROR(VLOOKUP(--A240,[3]表10支出预算!$A$4:$F$6666,6,FALSE),0)</f>
        <v>0</v>
      </c>
      <c r="E240" s="292"/>
    </row>
    <row r="241" ht="36" customHeight="1" spans="1:5">
      <c r="A241" s="416" t="s">
        <v>502</v>
      </c>
      <c r="B241" s="288" t="s">
        <v>503</v>
      </c>
      <c r="C241" s="323" t="str">
        <f>IFERROR(VLOOKUP(A241,[3]表3支出执行情况!$A$5:$D$6666,4,FALSE),0)</f>
        <v/>
      </c>
      <c r="D241" s="326">
        <f>IFERROR(VLOOKUP(--A241,[3]表10支出预算!$A$4:$F$6666,6,FALSE),0)</f>
        <v>0</v>
      </c>
      <c r="E241" s="292"/>
    </row>
    <row r="242" ht="36" customHeight="1" spans="1:5">
      <c r="A242" s="416" t="s">
        <v>504</v>
      </c>
      <c r="B242" s="288" t="s">
        <v>505</v>
      </c>
      <c r="C242" s="323" t="str">
        <f>IFERROR(VLOOKUP(A242,[3]表3支出执行情况!$A$5:$D$6666,4,FALSE),0)</f>
        <v/>
      </c>
      <c r="D242" s="326">
        <f>IFERROR(VLOOKUP(--A242,[3]表10支出预算!$A$4:$F$6666,6,FALSE),0)</f>
        <v>0</v>
      </c>
      <c r="E242" s="292"/>
    </row>
    <row r="243" ht="36" customHeight="1" spans="1:5">
      <c r="A243" s="416" t="s">
        <v>506</v>
      </c>
      <c r="B243" s="288" t="s">
        <v>507</v>
      </c>
      <c r="C243" s="323" t="str">
        <f>IFERROR(VLOOKUP(A243,[3]表3支出执行情况!$A$5:$D$6666,4,FALSE),0)</f>
        <v/>
      </c>
      <c r="D243" s="326">
        <f>IFERROR(VLOOKUP(--A243,[3]表10支出预算!$A$4:$F$6666,6,FALSE),0)</f>
        <v>80</v>
      </c>
      <c r="E243" s="292"/>
    </row>
    <row r="244" ht="36" customHeight="1" spans="1:5">
      <c r="A244" s="416" t="s">
        <v>508</v>
      </c>
      <c r="B244" s="288" t="s">
        <v>156</v>
      </c>
      <c r="C244" s="323">
        <f>IFERROR(VLOOKUP(A244,[3]表3支出执行情况!$A$5:$D$6666,4,FALSE),0)</f>
        <v>181</v>
      </c>
      <c r="D244" s="326">
        <f>IFERROR(VLOOKUP(--A244,[3]表10支出预算!$A$4:$F$6666,6,FALSE),0)</f>
        <v>164</v>
      </c>
      <c r="E244" s="292">
        <f>(D244-C244)/C244</f>
        <v>-0.094</v>
      </c>
    </row>
    <row r="245" ht="36" customHeight="1" spans="1:5">
      <c r="A245" s="416" t="s">
        <v>509</v>
      </c>
      <c r="B245" s="288" t="s">
        <v>510</v>
      </c>
      <c r="C245" s="323">
        <f>IFERROR(VLOOKUP(A245,[3]表3支出执行情况!$A$5:$D$6666,4,FALSE),0)</f>
        <v>173</v>
      </c>
      <c r="D245" s="326">
        <f>IFERROR(VLOOKUP(--A245,[3]表10支出预算!$A$4:$F$6666,6,FALSE),0)</f>
        <v>20</v>
      </c>
      <c r="E245" s="292">
        <f>(D245-C245)/C245</f>
        <v>-0.884</v>
      </c>
    </row>
    <row r="246" ht="36" customHeight="1" spans="1:5">
      <c r="A246" s="415" t="s">
        <v>511</v>
      </c>
      <c r="B246" s="285" t="s">
        <v>512</v>
      </c>
      <c r="C246" s="323">
        <f>IFERROR(VLOOKUP(A246,[3]表3支出执行情况!$A$5:$D$6666,4,FALSE),0)</f>
        <v>9309</v>
      </c>
      <c r="D246" s="323">
        <f>IFERROR(VLOOKUP(--A246,[3]表10支出预算!$A$4:$F$6666,6,FALSE),0)</f>
        <v>3543</v>
      </c>
      <c r="E246" s="297">
        <f>(D246-C246)/C246</f>
        <v>-0.619</v>
      </c>
    </row>
    <row r="247" ht="36" customHeight="1" spans="1:5">
      <c r="A247" s="416" t="s">
        <v>513</v>
      </c>
      <c r="B247" s="288" t="s">
        <v>514</v>
      </c>
      <c r="C247" s="323" t="str">
        <f>IFERROR(VLOOKUP(A247,[3]表3支出执行情况!$A$5:$D$6666,4,FALSE),0)</f>
        <v/>
      </c>
      <c r="D247" s="326">
        <f>IFERROR(VLOOKUP(--A247,[3]表10支出预算!$A$4:$F$6666,6,FALSE),0)</f>
        <v>0</v>
      </c>
      <c r="E247" s="292"/>
    </row>
    <row r="248" ht="36" customHeight="1" spans="1:5">
      <c r="A248" s="416" t="s">
        <v>515</v>
      </c>
      <c r="B248" s="288" t="s">
        <v>516</v>
      </c>
      <c r="C248" s="323">
        <f>IFERROR(VLOOKUP(A248,[3]表3支出执行情况!$A$5:$D$6666,4,FALSE),0)</f>
        <v>9309</v>
      </c>
      <c r="D248" s="326">
        <f>IFERROR(VLOOKUP(--A248,[3]表10支出预算!$A$4:$F$6666,6,FALSE),0)</f>
        <v>3543</v>
      </c>
      <c r="E248" s="292">
        <f>(D248-C248)/C248</f>
        <v>-0.619</v>
      </c>
    </row>
    <row r="249" ht="36" customHeight="1" spans="1:5">
      <c r="A249" s="419" t="s">
        <v>517</v>
      </c>
      <c r="B249" s="420" t="s">
        <v>518</v>
      </c>
      <c r="C249" s="323">
        <f>IFERROR(VLOOKUP(A249,[3]表3支出执行情况!$A$5:$D$6666,4,FALSE),0)</f>
        <v>0</v>
      </c>
      <c r="D249" s="421">
        <f>IFERROR(VLOOKUP(--A249,[3]表10支出预算!$A$4:$F$6666,6,FALSE),0)</f>
        <v>0</v>
      </c>
      <c r="E249" s="297"/>
    </row>
    <row r="250" ht="36" customHeight="1" spans="1:5">
      <c r="A250" s="415" t="s">
        <v>71</v>
      </c>
      <c r="B250" s="285" t="s">
        <v>72</v>
      </c>
      <c r="C250" s="323">
        <f>IFERROR(VLOOKUP(A250,[3]表3支出执行情况!$A$5:$D$6666,4,FALSE),0)</f>
        <v>0</v>
      </c>
      <c r="D250" s="323">
        <f>IFERROR(VLOOKUP(--A250,[3]表10支出预算!$A$4:$F$6666,6,FALSE),0)</f>
        <v>0</v>
      </c>
      <c r="E250" s="297"/>
    </row>
    <row r="251" ht="36" customHeight="1" spans="1:5">
      <c r="A251" s="415" t="s">
        <v>519</v>
      </c>
      <c r="B251" s="285" t="s">
        <v>520</v>
      </c>
      <c r="C251" s="323">
        <f>IFERROR(VLOOKUP(A251,[3]表3支出执行情况!$A$5:$D$6666,4,FALSE),0)</f>
        <v>0</v>
      </c>
      <c r="D251" s="323">
        <f>IFERROR(VLOOKUP(--A251,[3]表10支出预算!$A$4:$F$6666,6,FALSE),0)</f>
        <v>0</v>
      </c>
      <c r="E251" s="297"/>
    </row>
    <row r="252" ht="36" customHeight="1" spans="1:5">
      <c r="A252" s="415" t="s">
        <v>521</v>
      </c>
      <c r="B252" s="285" t="s">
        <v>522</v>
      </c>
      <c r="C252" s="323">
        <f>IFERROR(VLOOKUP(A252,[3]表3支出执行情况!$A$5:$D$6666,4,FALSE),0)</f>
        <v>0</v>
      </c>
      <c r="D252" s="323">
        <f>IFERROR(VLOOKUP(--A252,[3]表10支出预算!$A$4:$F$6666,6,FALSE),0)</f>
        <v>0</v>
      </c>
      <c r="E252" s="297"/>
    </row>
    <row r="253" ht="36" customHeight="1" spans="1:5">
      <c r="A253" s="415" t="s">
        <v>73</v>
      </c>
      <c r="B253" s="285" t="s">
        <v>74</v>
      </c>
      <c r="C253" s="323">
        <f>IFERROR(VLOOKUP(A253,[3]表3支出执行情况!$A$5:$D$6666,4,FALSE),0)</f>
        <v>203</v>
      </c>
      <c r="D253" s="323">
        <f>IFERROR(VLOOKUP(--A253,[3]表10支出预算!$A$4:$F$6666,6,FALSE),0)</f>
        <v>255</v>
      </c>
      <c r="E253" s="297">
        <f>(D253-C253)/C253</f>
        <v>0.256</v>
      </c>
    </row>
    <row r="254" ht="36" customHeight="1" spans="1:5">
      <c r="A254" s="295" t="s">
        <v>523</v>
      </c>
      <c r="B254" s="285" t="s">
        <v>524</v>
      </c>
      <c r="C254" s="323" t="str">
        <f>IFERROR(VLOOKUP(A254,[3]表3支出执行情况!$A$5:$D$6666,4,FALSE),0)</f>
        <v/>
      </c>
      <c r="D254" s="323">
        <f>IFERROR(VLOOKUP(--A254,[3]表10支出预算!$A$4:$F$6666,6,FALSE),0)</f>
        <v>0</v>
      </c>
      <c r="E254" s="297"/>
    </row>
    <row r="255" ht="36" customHeight="1" spans="1:5">
      <c r="A255" s="290" t="s">
        <v>525</v>
      </c>
      <c r="B255" s="288" t="s">
        <v>526</v>
      </c>
      <c r="C255" s="323" t="str">
        <f>IFERROR(VLOOKUP(A255,[3]表3支出执行情况!$A$5:$D$6666,4,FALSE),0)</f>
        <v/>
      </c>
      <c r="D255" s="326">
        <f>IFERROR(VLOOKUP(--A255,[3]表10支出预算!$A$4:$F$6666,6,FALSE),0)</f>
        <v>0</v>
      </c>
      <c r="E255" s="292"/>
    </row>
    <row r="256" ht="36" customHeight="1" spans="1:5">
      <c r="A256" s="295" t="s">
        <v>527</v>
      </c>
      <c r="B256" s="285" t="s">
        <v>528</v>
      </c>
      <c r="C256" s="323" t="str">
        <f>IFERROR(VLOOKUP(A256,[3]表3支出执行情况!$A$5:$D$6666,4,FALSE),0)</f>
        <v/>
      </c>
      <c r="D256" s="323">
        <f>IFERROR(VLOOKUP(--A256,[3]表10支出预算!$A$4:$F$6666,6,FALSE),0)</f>
        <v>0</v>
      </c>
      <c r="E256" s="297"/>
    </row>
    <row r="257" ht="36" customHeight="1" spans="1:5">
      <c r="A257" s="290" t="s">
        <v>529</v>
      </c>
      <c r="B257" s="288" t="s">
        <v>530</v>
      </c>
      <c r="C257" s="323" t="str">
        <f>IFERROR(VLOOKUP(A257,[3]表3支出执行情况!$A$5:$D$6666,4,FALSE),0)</f>
        <v/>
      </c>
      <c r="D257" s="326">
        <f>IFERROR(VLOOKUP(--A257,[3]表10支出预算!$A$4:$F$6666,6,FALSE),0)</f>
        <v>0</v>
      </c>
      <c r="E257" s="292"/>
    </row>
    <row r="258" ht="36" customHeight="1" spans="1:5">
      <c r="A258" s="295" t="s">
        <v>531</v>
      </c>
      <c r="B258" s="285" t="s">
        <v>532</v>
      </c>
      <c r="C258" s="323" t="str">
        <f>IFERROR(VLOOKUP(A258,[3]表3支出执行情况!$A$5:$D$6666,4,FALSE),0)</f>
        <v/>
      </c>
      <c r="D258" s="323">
        <f>IFERROR(VLOOKUP(--A258,[3]表10支出预算!$A$4:$F$6666,6,FALSE),0)</f>
        <v>0</v>
      </c>
      <c r="E258" s="297"/>
    </row>
    <row r="259" ht="36" customHeight="1" spans="1:5">
      <c r="A259" s="290" t="s">
        <v>533</v>
      </c>
      <c r="B259" s="288" t="s">
        <v>534</v>
      </c>
      <c r="C259" s="323" t="str">
        <f>IFERROR(VLOOKUP(A259,[3]表3支出执行情况!$A$5:$D$6666,4,FALSE),0)</f>
        <v/>
      </c>
      <c r="D259" s="326">
        <f>IFERROR(VLOOKUP(--A259,[3]表10支出预算!$A$4:$F$6666,6,FALSE),0)</f>
        <v>0</v>
      </c>
      <c r="E259" s="292"/>
    </row>
    <row r="260" ht="36" customHeight="1" spans="1:5">
      <c r="A260" s="415" t="s">
        <v>535</v>
      </c>
      <c r="B260" s="285" t="s">
        <v>536</v>
      </c>
      <c r="C260" s="323">
        <f>IFERROR(VLOOKUP(A260,[3]表3支出执行情况!$A$5:$D$6666,4,FALSE),0)</f>
        <v>200</v>
      </c>
      <c r="D260" s="323">
        <f>IFERROR(VLOOKUP(--A260,[3]表10支出预算!$A$4:$F$6666,6,FALSE),0)</f>
        <v>255</v>
      </c>
      <c r="E260" s="297">
        <f>(D260-C260)/C260</f>
        <v>0.275</v>
      </c>
    </row>
    <row r="261" ht="36" customHeight="1" spans="1:5">
      <c r="A261" s="416" t="s">
        <v>537</v>
      </c>
      <c r="B261" s="288" t="s">
        <v>538</v>
      </c>
      <c r="C261" s="323">
        <f>IFERROR(VLOOKUP(A261,[3]表3支出执行情况!$A$5:$D$6666,4,FALSE),0)</f>
        <v>49</v>
      </c>
      <c r="D261" s="326">
        <f>IFERROR(VLOOKUP(--A261,[3]表10支出预算!$A$4:$F$6666,6,FALSE),0)</f>
        <v>109</v>
      </c>
      <c r="E261" s="292">
        <f>(D261-C261)/C261</f>
        <v>1.224</v>
      </c>
    </row>
    <row r="262" ht="36" customHeight="1" spans="1:5">
      <c r="A262" s="416" t="s">
        <v>539</v>
      </c>
      <c r="B262" s="288" t="s">
        <v>540</v>
      </c>
      <c r="C262" s="323" t="str">
        <f>IFERROR(VLOOKUP(A262,[3]表3支出执行情况!$A$5:$D$6666,4,FALSE),0)</f>
        <v/>
      </c>
      <c r="D262" s="326">
        <f>IFERROR(VLOOKUP(--A262,[3]表10支出预算!$A$4:$F$6666,6,FALSE),0)</f>
        <v>0</v>
      </c>
      <c r="E262" s="292"/>
    </row>
    <row r="263" ht="36" customHeight="1" spans="1:5">
      <c r="A263" s="416" t="s">
        <v>541</v>
      </c>
      <c r="B263" s="288" t="s">
        <v>542</v>
      </c>
      <c r="C263" s="323" t="str">
        <f>IFERROR(VLOOKUP(A263,[3]表3支出执行情况!$A$5:$D$6666,4,FALSE),0)</f>
        <v/>
      </c>
      <c r="D263" s="326">
        <f>IFERROR(VLOOKUP(--A263,[3]表10支出预算!$A$4:$F$6666,6,FALSE),0)</f>
        <v>0</v>
      </c>
      <c r="E263" s="292"/>
    </row>
    <row r="264" ht="36" customHeight="1" spans="1:5">
      <c r="A264" s="416" t="s">
        <v>543</v>
      </c>
      <c r="B264" s="288" t="s">
        <v>544</v>
      </c>
      <c r="C264" s="323" t="str">
        <f>IFERROR(VLOOKUP(A264,[3]表3支出执行情况!$A$5:$D$6666,4,FALSE),0)</f>
        <v/>
      </c>
      <c r="D264" s="326">
        <f>IFERROR(VLOOKUP(--A264,[3]表10支出预算!$A$4:$F$6666,6,FALSE),0)</f>
        <v>0</v>
      </c>
      <c r="E264" s="292"/>
    </row>
    <row r="265" ht="36" customHeight="1" spans="1:5">
      <c r="A265" s="416" t="s">
        <v>545</v>
      </c>
      <c r="B265" s="288" t="s">
        <v>546</v>
      </c>
      <c r="C265" s="323">
        <f>IFERROR(VLOOKUP(A265,[3]表3支出执行情况!$A$5:$D$6666,4,FALSE),0)</f>
        <v>0</v>
      </c>
      <c r="D265" s="326">
        <f>IFERROR(VLOOKUP(--A265,[3]表10支出预算!$A$4:$F$6666,6,FALSE),0)</f>
        <v>0</v>
      </c>
      <c r="E265" s="292"/>
    </row>
    <row r="266" ht="36" customHeight="1" spans="1:5">
      <c r="A266" s="416" t="s">
        <v>547</v>
      </c>
      <c r="B266" s="288" t="s">
        <v>548</v>
      </c>
      <c r="C266" s="323" t="str">
        <f>IFERROR(VLOOKUP(A266,[3]表3支出执行情况!$A$5:$D$6666,4,FALSE),0)</f>
        <v/>
      </c>
      <c r="D266" s="326">
        <f>IFERROR(VLOOKUP(--A266,[3]表10支出预算!$A$4:$F$6666,6,FALSE),0)</f>
        <v>0</v>
      </c>
      <c r="E266" s="292"/>
    </row>
    <row r="267" ht="36" customHeight="1" spans="1:5">
      <c r="A267" s="416" t="s">
        <v>549</v>
      </c>
      <c r="B267" s="288" t="s">
        <v>550</v>
      </c>
      <c r="C267" s="323">
        <f>IFERROR(VLOOKUP(A267,[3]表3支出执行情况!$A$5:$D$6666,4,FALSE),0)</f>
        <v>136</v>
      </c>
      <c r="D267" s="326">
        <f>IFERROR(VLOOKUP(--A267,[3]表10支出预算!$A$4:$F$6666,6,FALSE),0)</f>
        <v>146</v>
      </c>
      <c r="E267" s="292">
        <f>(D267-C267)/C267</f>
        <v>0.074</v>
      </c>
    </row>
    <row r="268" ht="36" customHeight="1" spans="1:5">
      <c r="A268" s="416" t="s">
        <v>551</v>
      </c>
      <c r="B268" s="288" t="s">
        <v>552</v>
      </c>
      <c r="C268" s="323" t="str">
        <f>IFERROR(VLOOKUP(A268,[3]表3支出执行情况!$A$5:$D$6666,4,FALSE),0)</f>
        <v/>
      </c>
      <c r="D268" s="326">
        <f>IFERROR(VLOOKUP(--A268,[3]表10支出预算!$A$4:$F$6666,6,FALSE),0)</f>
        <v>0</v>
      </c>
      <c r="E268" s="292"/>
    </row>
    <row r="269" ht="36" customHeight="1" spans="1:5">
      <c r="A269" s="416" t="s">
        <v>553</v>
      </c>
      <c r="B269" s="288" t="s">
        <v>554</v>
      </c>
      <c r="C269" s="323">
        <f>IFERROR(VLOOKUP(A269,[3]表3支出执行情况!$A$5:$D$6666,4,FALSE),0)</f>
        <v>15</v>
      </c>
      <c r="D269" s="326">
        <f>IFERROR(VLOOKUP(--A269,[3]表10支出预算!$A$4:$F$6666,6,FALSE),0)</f>
        <v>0</v>
      </c>
      <c r="E269" s="292">
        <f>(D269-C269)/C269</f>
        <v>-1</v>
      </c>
    </row>
    <row r="270" ht="36" customHeight="1" spans="1:5">
      <c r="A270" s="415" t="s">
        <v>555</v>
      </c>
      <c r="B270" s="285" t="s">
        <v>556</v>
      </c>
      <c r="C270" s="323">
        <f>IFERROR(VLOOKUP(A270,[3]表3支出执行情况!$A$5:$D$6666,4,FALSE),0)</f>
        <v>3</v>
      </c>
      <c r="D270" s="323">
        <f>IFERROR(VLOOKUP(--A270,[3]表10支出预算!$A$4:$F$6666,6,FALSE),0)</f>
        <v>0</v>
      </c>
      <c r="E270" s="297">
        <f>(D270-C270)/C270</f>
        <v>-1</v>
      </c>
    </row>
    <row r="271" ht="36" customHeight="1" spans="1:5">
      <c r="A271" s="290" t="s">
        <v>557</v>
      </c>
      <c r="B271" s="288" t="s">
        <v>558</v>
      </c>
      <c r="C271" s="323">
        <f>IFERROR(VLOOKUP(A271,[3]表3支出执行情况!$A$5:$D$6666,4,FALSE),0)</f>
        <v>3</v>
      </c>
      <c r="D271" s="326">
        <f>IFERROR(VLOOKUP(--A271,[3]表10支出预算!$A$4:$F$6666,6,FALSE),0)</f>
        <v>0</v>
      </c>
      <c r="E271" s="292">
        <f>(D271-C271)/C271</f>
        <v>-1</v>
      </c>
    </row>
    <row r="272" ht="36" customHeight="1" spans="1:5">
      <c r="A272" s="419" t="s">
        <v>559</v>
      </c>
      <c r="B272" s="420" t="s">
        <v>518</v>
      </c>
      <c r="C272" s="323">
        <f>IFERROR(VLOOKUP(A272,[3]表3支出执行情况!$A$5:$D$6666,4,FALSE),0)</f>
        <v>0</v>
      </c>
      <c r="D272" s="421">
        <f>IFERROR(VLOOKUP(--A272,[3]表10支出预算!$A$4:$F$6666,6,FALSE),0)</f>
        <v>0</v>
      </c>
      <c r="E272" s="297"/>
    </row>
    <row r="273" ht="36" customHeight="1" spans="1:5">
      <c r="A273" s="415" t="s">
        <v>75</v>
      </c>
      <c r="B273" s="285" t="s">
        <v>76</v>
      </c>
      <c r="C273" s="323">
        <f>IFERROR(VLOOKUP(A273,[3]表3支出执行情况!$A$5:$D$6666,4,FALSE),0)</f>
        <v>12146</v>
      </c>
      <c r="D273" s="323">
        <f>IFERROR(VLOOKUP(--A273,[3]表10支出预算!$A$4:$F$6666,6,FALSE),0)</f>
        <v>13030</v>
      </c>
      <c r="E273" s="297">
        <f>(D273-C273)/C273</f>
        <v>0.073</v>
      </c>
    </row>
    <row r="274" ht="36" customHeight="1" spans="1:5">
      <c r="A274" s="415" t="s">
        <v>560</v>
      </c>
      <c r="B274" s="285" t="s">
        <v>561</v>
      </c>
      <c r="C274" s="323">
        <f>IFERROR(VLOOKUP(A274,[3]表3支出执行情况!$A$5:$D$6666,4,FALSE),0)</f>
        <v>0</v>
      </c>
      <c r="D274" s="323">
        <f>IFERROR(VLOOKUP(--A274,[3]表10支出预算!$A$4:$F$6666,6,FALSE),0)</f>
        <v>0</v>
      </c>
      <c r="E274" s="297"/>
    </row>
    <row r="275" ht="36" customHeight="1" spans="1:5">
      <c r="A275" s="416" t="s">
        <v>562</v>
      </c>
      <c r="B275" s="288" t="s">
        <v>563</v>
      </c>
      <c r="C275" s="323">
        <f>IFERROR(VLOOKUP(A275,[3]表3支出执行情况!$A$5:$D$6666,4,FALSE),0)</f>
        <v>0</v>
      </c>
      <c r="D275" s="326">
        <f>IFERROR(VLOOKUP(--A275,[3]表10支出预算!$A$4:$F$6666,6,FALSE),0)</f>
        <v>0</v>
      </c>
      <c r="E275" s="292"/>
    </row>
    <row r="276" ht="36" customHeight="1" spans="1:5">
      <c r="A276" s="416" t="s">
        <v>564</v>
      </c>
      <c r="B276" s="288" t="s">
        <v>565</v>
      </c>
      <c r="C276" s="323">
        <f>IFERROR(VLOOKUP(A276,[3]表3支出执行情况!$A$5:$D$6666,4,FALSE),0)</f>
        <v>0</v>
      </c>
      <c r="D276" s="326">
        <f>IFERROR(VLOOKUP(--A276,[3]表10支出预算!$A$4:$F$6666,6,FALSE),0)</f>
        <v>0</v>
      </c>
      <c r="E276" s="292"/>
    </row>
    <row r="277" ht="36" customHeight="1" spans="1:5">
      <c r="A277" s="415" t="s">
        <v>566</v>
      </c>
      <c r="B277" s="285" t="s">
        <v>567</v>
      </c>
      <c r="C277" s="323">
        <f>IFERROR(VLOOKUP(A277,[3]表3支出执行情况!$A$5:$D$6666,4,FALSE),0)</f>
        <v>10736</v>
      </c>
      <c r="D277" s="323">
        <f>IFERROR(VLOOKUP(--A277,[3]表10支出预算!$A$4:$F$6666,6,FALSE),0)</f>
        <v>12222</v>
      </c>
      <c r="E277" s="297">
        <f>(D277-C277)/C277</f>
        <v>0.138</v>
      </c>
    </row>
    <row r="278" ht="36" customHeight="1" spans="1:5">
      <c r="A278" s="416" t="s">
        <v>568</v>
      </c>
      <c r="B278" s="288" t="s">
        <v>138</v>
      </c>
      <c r="C278" s="323">
        <f>IFERROR(VLOOKUP(A278,[3]表3支出执行情况!$A$5:$D$6666,4,FALSE),0)</f>
        <v>9042</v>
      </c>
      <c r="D278" s="326">
        <f>IFERROR(VLOOKUP(--A278,[3]表10支出预算!$A$4:$F$6666,6,FALSE),0)</f>
        <v>10922</v>
      </c>
      <c r="E278" s="292">
        <f>(D278-C278)/C278</f>
        <v>0.208</v>
      </c>
    </row>
    <row r="279" ht="36" customHeight="1" spans="1:5">
      <c r="A279" s="416" t="s">
        <v>569</v>
      </c>
      <c r="B279" s="288" t="s">
        <v>140</v>
      </c>
      <c r="C279" s="323">
        <f>IFERROR(VLOOKUP(A279,[3]表3支出执行情况!$A$5:$D$6666,4,FALSE),0)</f>
        <v>0</v>
      </c>
      <c r="D279" s="326">
        <f>IFERROR(VLOOKUP(--A279,[3]表10支出预算!$A$4:$F$6666,6,FALSE),0)</f>
        <v>0</v>
      </c>
      <c r="E279" s="292"/>
    </row>
    <row r="280" ht="36" customHeight="1" spans="1:5">
      <c r="A280" s="416" t="s">
        <v>570</v>
      </c>
      <c r="B280" s="288" t="s">
        <v>142</v>
      </c>
      <c r="C280" s="323">
        <f>IFERROR(VLOOKUP(A280,[3]表3支出执行情况!$A$5:$D$6666,4,FALSE),0)</f>
        <v>0</v>
      </c>
      <c r="D280" s="326">
        <f>IFERROR(VLOOKUP(--A280,[3]表10支出预算!$A$4:$F$6666,6,FALSE),0)</f>
        <v>0</v>
      </c>
      <c r="E280" s="292"/>
    </row>
    <row r="281" ht="36" customHeight="1" spans="1:5">
      <c r="A281" s="416" t="s">
        <v>571</v>
      </c>
      <c r="B281" s="288" t="s">
        <v>239</v>
      </c>
      <c r="C281" s="323">
        <f>IFERROR(VLOOKUP(A281,[3]表3支出执行情况!$A$5:$D$6666,4,FALSE),0)</f>
        <v>0</v>
      </c>
      <c r="D281" s="326">
        <f>IFERROR(VLOOKUP(--A281,[3]表10支出预算!$A$4:$F$6666,6,FALSE),0)</f>
        <v>0</v>
      </c>
      <c r="E281" s="292"/>
    </row>
    <row r="282" ht="36" customHeight="1" spans="1:5">
      <c r="A282" s="416" t="s">
        <v>572</v>
      </c>
      <c r="B282" s="288" t="s">
        <v>573</v>
      </c>
      <c r="C282" s="323">
        <f>IFERROR(VLOOKUP(A282,[3]表3支出执行情况!$A$5:$D$6666,4,FALSE),0)</f>
        <v>659</v>
      </c>
      <c r="D282" s="326">
        <f>IFERROR(VLOOKUP(--A282,[3]表10支出预算!$A$4:$F$6666,6,FALSE),0)</f>
        <v>925</v>
      </c>
      <c r="E282" s="292">
        <f>(D282-C282)/C282</f>
        <v>0.404</v>
      </c>
    </row>
    <row r="283" ht="36" customHeight="1" spans="1:5">
      <c r="A283" s="416" t="s">
        <v>574</v>
      </c>
      <c r="B283" s="288" t="s">
        <v>575</v>
      </c>
      <c r="C283" s="323">
        <f>IFERROR(VLOOKUP(A283,[3]表3支出执行情况!$A$5:$D$6666,4,FALSE),0)</f>
        <v>0</v>
      </c>
      <c r="D283" s="326">
        <f>IFERROR(VLOOKUP(--A283,[3]表10支出预算!$A$4:$F$6666,6,FALSE),0)</f>
        <v>0</v>
      </c>
      <c r="E283" s="292"/>
    </row>
    <row r="284" ht="36" customHeight="1" spans="1:5">
      <c r="A284" s="416" t="s">
        <v>576</v>
      </c>
      <c r="B284" s="288" t="s">
        <v>577</v>
      </c>
      <c r="C284" s="323" t="str">
        <f>IFERROR(VLOOKUP(A284,[3]表3支出执行情况!$A$5:$D$6666,4,FALSE),0)</f>
        <v/>
      </c>
      <c r="D284" s="326">
        <f>IFERROR(VLOOKUP(--A284,[3]表10支出预算!$A$4:$F$6666,6,FALSE),0)</f>
        <v>0</v>
      </c>
      <c r="E284" s="292"/>
    </row>
    <row r="285" ht="36" customHeight="1" spans="1:5">
      <c r="A285" s="416" t="s">
        <v>578</v>
      </c>
      <c r="B285" s="288" t="s">
        <v>579</v>
      </c>
      <c r="C285" s="323" t="str">
        <f>IFERROR(VLOOKUP(A285,[3]表3支出执行情况!$A$5:$D$6666,4,FALSE),0)</f>
        <v/>
      </c>
      <c r="D285" s="326">
        <f>IFERROR(VLOOKUP(--A285,[3]表10支出预算!$A$4:$F$6666,6,FALSE),0)</f>
        <v>0</v>
      </c>
      <c r="E285" s="292"/>
    </row>
    <row r="286" ht="36" customHeight="1" spans="1:5">
      <c r="A286" s="416" t="s">
        <v>580</v>
      </c>
      <c r="B286" s="288" t="s">
        <v>156</v>
      </c>
      <c r="C286" s="323">
        <f>IFERROR(VLOOKUP(A286,[3]表3支出执行情况!$A$5:$D$6666,4,FALSE),0)</f>
        <v>0</v>
      </c>
      <c r="D286" s="326">
        <f>IFERROR(VLOOKUP(--A286,[3]表10支出预算!$A$4:$F$6666,6,FALSE),0)</f>
        <v>0</v>
      </c>
      <c r="E286" s="292"/>
    </row>
    <row r="287" ht="36" customHeight="1" spans="1:5">
      <c r="A287" s="416" t="s">
        <v>581</v>
      </c>
      <c r="B287" s="288" t="s">
        <v>582</v>
      </c>
      <c r="C287" s="323">
        <f>IFERROR(VLOOKUP(A287,[3]表3支出执行情况!$A$5:$D$6666,4,FALSE),0)</f>
        <v>1035</v>
      </c>
      <c r="D287" s="326">
        <f>IFERROR(VLOOKUP(--A287,[3]表10支出预算!$A$4:$F$6666,6,FALSE),0)</f>
        <v>375</v>
      </c>
      <c r="E287" s="292">
        <f>(D287-C287)/C287</f>
        <v>-0.638</v>
      </c>
    </row>
    <row r="288" ht="36" customHeight="1" spans="1:5">
      <c r="A288" s="415" t="s">
        <v>583</v>
      </c>
      <c r="B288" s="285" t="s">
        <v>584</v>
      </c>
      <c r="C288" s="323">
        <f>IFERROR(VLOOKUP(A288,[3]表3支出执行情况!$A$5:$D$6666,4,FALSE),0)</f>
        <v>0</v>
      </c>
      <c r="D288" s="323">
        <f>IFERROR(VLOOKUP(--A288,[3]表10支出预算!$A$4:$F$6666,6,FALSE),0)</f>
        <v>0</v>
      </c>
      <c r="E288" s="297"/>
    </row>
    <row r="289" ht="36" customHeight="1" spans="1:5">
      <c r="A289" s="416" t="s">
        <v>585</v>
      </c>
      <c r="B289" s="288" t="s">
        <v>138</v>
      </c>
      <c r="C289" s="323" t="str">
        <f>IFERROR(VLOOKUP(A289,[3]表3支出执行情况!$A$5:$D$6666,4,FALSE),0)</f>
        <v/>
      </c>
      <c r="D289" s="326">
        <f>IFERROR(VLOOKUP(--A289,[3]表10支出预算!$A$4:$F$6666,6,FALSE),0)</f>
        <v>0</v>
      </c>
      <c r="E289" s="292"/>
    </row>
    <row r="290" ht="36" customHeight="1" spans="1:5">
      <c r="A290" s="416" t="s">
        <v>586</v>
      </c>
      <c r="B290" s="288" t="s">
        <v>140</v>
      </c>
      <c r="C290" s="323" t="str">
        <f>IFERROR(VLOOKUP(A290,[3]表3支出执行情况!$A$5:$D$6666,4,FALSE),0)</f>
        <v/>
      </c>
      <c r="D290" s="326">
        <f>IFERROR(VLOOKUP(--A290,[3]表10支出预算!$A$4:$F$6666,6,FALSE),0)</f>
        <v>0</v>
      </c>
      <c r="E290" s="292"/>
    </row>
    <row r="291" ht="36" customHeight="1" spans="1:5">
      <c r="A291" s="416" t="s">
        <v>587</v>
      </c>
      <c r="B291" s="288" t="s">
        <v>142</v>
      </c>
      <c r="C291" s="323" t="str">
        <f>IFERROR(VLOOKUP(A291,[3]表3支出执行情况!$A$5:$D$6666,4,FALSE),0)</f>
        <v/>
      </c>
      <c r="D291" s="326">
        <f>IFERROR(VLOOKUP(--A291,[3]表10支出预算!$A$4:$F$6666,6,FALSE),0)</f>
        <v>0</v>
      </c>
      <c r="E291" s="292"/>
    </row>
    <row r="292" ht="36" customHeight="1" spans="1:5">
      <c r="A292" s="416" t="s">
        <v>588</v>
      </c>
      <c r="B292" s="288" t="s">
        <v>589</v>
      </c>
      <c r="C292" s="323" t="str">
        <f>IFERROR(VLOOKUP(A292,[3]表3支出执行情况!$A$5:$D$6666,4,FALSE),0)</f>
        <v/>
      </c>
      <c r="D292" s="326">
        <f>IFERROR(VLOOKUP(--A292,[3]表10支出预算!$A$4:$F$6666,6,FALSE),0)</f>
        <v>0</v>
      </c>
      <c r="E292" s="292"/>
    </row>
    <row r="293" ht="36" customHeight="1" spans="1:5">
      <c r="A293" s="416" t="s">
        <v>590</v>
      </c>
      <c r="B293" s="288" t="s">
        <v>156</v>
      </c>
      <c r="C293" s="323" t="str">
        <f>IFERROR(VLOOKUP(A293,[3]表3支出执行情况!$A$5:$D$6666,4,FALSE),0)</f>
        <v/>
      </c>
      <c r="D293" s="326">
        <f>IFERROR(VLOOKUP(--A293,[3]表10支出预算!$A$4:$F$6666,6,FALSE),0)</f>
        <v>0</v>
      </c>
      <c r="E293" s="292"/>
    </row>
    <row r="294" ht="36" customHeight="1" spans="1:5">
      <c r="A294" s="416" t="s">
        <v>591</v>
      </c>
      <c r="B294" s="288" t="s">
        <v>592</v>
      </c>
      <c r="C294" s="323" t="str">
        <f>IFERROR(VLOOKUP(A294,[3]表3支出执行情况!$A$5:$D$6666,4,FALSE),0)</f>
        <v/>
      </c>
      <c r="D294" s="326">
        <f>IFERROR(VLOOKUP(--A294,[3]表10支出预算!$A$4:$F$6666,6,FALSE),0)</f>
        <v>0</v>
      </c>
      <c r="E294" s="292"/>
    </row>
    <row r="295" ht="36" customHeight="1" spans="1:5">
      <c r="A295" s="415" t="s">
        <v>593</v>
      </c>
      <c r="B295" s="285" t="s">
        <v>594</v>
      </c>
      <c r="C295" s="323">
        <f>IFERROR(VLOOKUP(A295,[3]表3支出执行情况!$A$5:$D$6666,4,FALSE),0)</f>
        <v>0</v>
      </c>
      <c r="D295" s="323">
        <f>IFERROR(VLOOKUP(--A295,[3]表10支出预算!$A$4:$F$6666,6,FALSE),0)</f>
        <v>0</v>
      </c>
      <c r="E295" s="297"/>
    </row>
    <row r="296" ht="36" customHeight="1" spans="1:5">
      <c r="A296" s="416" t="s">
        <v>595</v>
      </c>
      <c r="B296" s="288" t="s">
        <v>138</v>
      </c>
      <c r="C296" s="323" t="str">
        <f>IFERROR(VLOOKUP(A296,[3]表3支出执行情况!$A$5:$D$6666,4,FALSE),0)</f>
        <v/>
      </c>
      <c r="D296" s="326">
        <f>IFERROR(VLOOKUP(--A296,[3]表10支出预算!$A$4:$F$6666,6,FALSE),0)</f>
        <v>0</v>
      </c>
      <c r="E296" s="292"/>
    </row>
    <row r="297" ht="36" customHeight="1" spans="1:5">
      <c r="A297" s="416" t="s">
        <v>596</v>
      </c>
      <c r="B297" s="288" t="s">
        <v>140</v>
      </c>
      <c r="C297" s="323" t="str">
        <f>IFERROR(VLOOKUP(A297,[3]表3支出执行情况!$A$5:$D$6666,4,FALSE),0)</f>
        <v/>
      </c>
      <c r="D297" s="326">
        <f>IFERROR(VLOOKUP(--A297,[3]表10支出预算!$A$4:$F$6666,6,FALSE),0)</f>
        <v>0</v>
      </c>
      <c r="E297" s="292"/>
    </row>
    <row r="298" ht="36" customHeight="1" spans="1:5">
      <c r="A298" s="416" t="s">
        <v>597</v>
      </c>
      <c r="B298" s="288" t="s">
        <v>142</v>
      </c>
      <c r="C298" s="323" t="str">
        <f>IFERROR(VLOOKUP(A298,[3]表3支出执行情况!$A$5:$D$6666,4,FALSE),0)</f>
        <v/>
      </c>
      <c r="D298" s="326">
        <f>IFERROR(VLOOKUP(--A298,[3]表10支出预算!$A$4:$F$6666,6,FALSE),0)</f>
        <v>0</v>
      </c>
      <c r="E298" s="292"/>
    </row>
    <row r="299" ht="36" customHeight="1" spans="1:5">
      <c r="A299" s="416" t="s">
        <v>598</v>
      </c>
      <c r="B299" s="288" t="s">
        <v>599</v>
      </c>
      <c r="C299" s="323" t="str">
        <f>IFERROR(VLOOKUP(A299,[3]表3支出执行情况!$A$5:$D$6666,4,FALSE),0)</f>
        <v/>
      </c>
      <c r="D299" s="326">
        <f>IFERROR(VLOOKUP(--A299,[3]表10支出预算!$A$4:$F$6666,6,FALSE),0)</f>
        <v>0</v>
      </c>
      <c r="E299" s="292"/>
    </row>
    <row r="300" ht="36" customHeight="1" spans="1:5">
      <c r="A300" s="416" t="s">
        <v>600</v>
      </c>
      <c r="B300" s="288" t="s">
        <v>601</v>
      </c>
      <c r="C300" s="323" t="str">
        <f>IFERROR(VLOOKUP(A300,[3]表3支出执行情况!$A$5:$D$6666,4,FALSE),0)</f>
        <v/>
      </c>
      <c r="D300" s="326">
        <f>IFERROR(VLOOKUP(--A300,[3]表10支出预算!$A$4:$F$6666,6,FALSE),0)</f>
        <v>0</v>
      </c>
      <c r="E300" s="292"/>
    </row>
    <row r="301" ht="36" customHeight="1" spans="1:5">
      <c r="A301" s="416" t="s">
        <v>602</v>
      </c>
      <c r="B301" s="288" t="s">
        <v>156</v>
      </c>
      <c r="C301" s="323" t="str">
        <f>IFERROR(VLOOKUP(A301,[3]表3支出执行情况!$A$5:$D$6666,4,FALSE),0)</f>
        <v/>
      </c>
      <c r="D301" s="326">
        <f>IFERROR(VLOOKUP(--A301,[3]表10支出预算!$A$4:$F$6666,6,FALSE),0)</f>
        <v>0</v>
      </c>
      <c r="E301" s="292"/>
    </row>
    <row r="302" ht="36" customHeight="1" spans="1:5">
      <c r="A302" s="416" t="s">
        <v>603</v>
      </c>
      <c r="B302" s="288" t="s">
        <v>604</v>
      </c>
      <c r="C302" s="323" t="str">
        <f>IFERROR(VLOOKUP(A302,[3]表3支出执行情况!$A$5:$D$6666,4,FALSE),0)</f>
        <v/>
      </c>
      <c r="D302" s="326">
        <f>IFERROR(VLOOKUP(--A302,[3]表10支出预算!$A$4:$F$6666,6,FALSE),0)</f>
        <v>0</v>
      </c>
      <c r="E302" s="292"/>
    </row>
    <row r="303" ht="36" customHeight="1" spans="1:5">
      <c r="A303" s="415" t="s">
        <v>605</v>
      </c>
      <c r="B303" s="285" t="s">
        <v>606</v>
      </c>
      <c r="C303" s="323">
        <f>IFERROR(VLOOKUP(A303,[3]表3支出执行情况!$A$5:$D$6666,4,FALSE),0)</f>
        <v>0</v>
      </c>
      <c r="D303" s="323">
        <f>IFERROR(VLOOKUP(--A303,[3]表10支出预算!$A$4:$F$6666,6,FALSE),0)</f>
        <v>0</v>
      </c>
      <c r="E303" s="297"/>
    </row>
    <row r="304" ht="36" customHeight="1" spans="1:5">
      <c r="A304" s="416" t="s">
        <v>607</v>
      </c>
      <c r="B304" s="288" t="s">
        <v>138</v>
      </c>
      <c r="C304" s="323" t="str">
        <f>IFERROR(VLOOKUP(A304,[3]表3支出执行情况!$A$5:$D$6666,4,FALSE),0)</f>
        <v/>
      </c>
      <c r="D304" s="326">
        <f>IFERROR(VLOOKUP(--A304,[3]表10支出预算!$A$4:$F$6666,6,FALSE),0)</f>
        <v>0</v>
      </c>
      <c r="E304" s="292"/>
    </row>
    <row r="305" ht="36" customHeight="1" spans="1:5">
      <c r="A305" s="416" t="s">
        <v>608</v>
      </c>
      <c r="B305" s="288" t="s">
        <v>140</v>
      </c>
      <c r="C305" s="323" t="str">
        <f>IFERROR(VLOOKUP(A305,[3]表3支出执行情况!$A$5:$D$6666,4,FALSE),0)</f>
        <v/>
      </c>
      <c r="D305" s="326">
        <f>IFERROR(VLOOKUP(--A305,[3]表10支出预算!$A$4:$F$6666,6,FALSE),0)</f>
        <v>0</v>
      </c>
      <c r="E305" s="292"/>
    </row>
    <row r="306" ht="36" customHeight="1" spans="1:5">
      <c r="A306" s="416" t="s">
        <v>609</v>
      </c>
      <c r="B306" s="288" t="s">
        <v>142</v>
      </c>
      <c r="C306" s="323" t="str">
        <f>IFERROR(VLOOKUP(A306,[3]表3支出执行情况!$A$5:$D$6666,4,FALSE),0)</f>
        <v/>
      </c>
      <c r="D306" s="326">
        <f>IFERROR(VLOOKUP(--A306,[3]表10支出预算!$A$4:$F$6666,6,FALSE),0)</f>
        <v>0</v>
      </c>
      <c r="E306" s="292"/>
    </row>
    <row r="307" ht="36" customHeight="1" spans="1:5">
      <c r="A307" s="416" t="s">
        <v>610</v>
      </c>
      <c r="B307" s="288" t="s">
        <v>611</v>
      </c>
      <c r="C307" s="323" t="str">
        <f>IFERROR(VLOOKUP(A307,[3]表3支出执行情况!$A$5:$D$6666,4,FALSE),0)</f>
        <v/>
      </c>
      <c r="D307" s="326">
        <f>IFERROR(VLOOKUP(--A307,[3]表10支出预算!$A$4:$F$6666,6,FALSE),0)</f>
        <v>0</v>
      </c>
      <c r="E307" s="292"/>
    </row>
    <row r="308" ht="36" customHeight="1" spans="1:5">
      <c r="A308" s="416" t="s">
        <v>612</v>
      </c>
      <c r="B308" s="288" t="s">
        <v>613</v>
      </c>
      <c r="C308" s="323" t="str">
        <f>IFERROR(VLOOKUP(A308,[3]表3支出执行情况!$A$5:$D$6666,4,FALSE),0)</f>
        <v/>
      </c>
      <c r="D308" s="326">
        <f>IFERROR(VLOOKUP(--A308,[3]表10支出预算!$A$4:$F$6666,6,FALSE),0)</f>
        <v>0</v>
      </c>
      <c r="E308" s="292"/>
    </row>
    <row r="309" ht="36" customHeight="1" spans="1:5">
      <c r="A309" s="416" t="s">
        <v>614</v>
      </c>
      <c r="B309" s="288" t="s">
        <v>615</v>
      </c>
      <c r="C309" s="323" t="str">
        <f>IFERROR(VLOOKUP(A309,[3]表3支出执行情况!$A$5:$D$6666,4,FALSE),0)</f>
        <v/>
      </c>
      <c r="D309" s="326">
        <f>IFERROR(VLOOKUP(--A309,[3]表10支出预算!$A$4:$F$6666,6,FALSE),0)</f>
        <v>0</v>
      </c>
      <c r="E309" s="292"/>
    </row>
    <row r="310" ht="36" customHeight="1" spans="1:5">
      <c r="A310" s="416" t="s">
        <v>616</v>
      </c>
      <c r="B310" s="288" t="s">
        <v>156</v>
      </c>
      <c r="C310" s="323" t="str">
        <f>IFERROR(VLOOKUP(A310,[3]表3支出执行情况!$A$5:$D$6666,4,FALSE),0)</f>
        <v/>
      </c>
      <c r="D310" s="326">
        <f>IFERROR(VLOOKUP(--A310,[3]表10支出预算!$A$4:$F$6666,6,FALSE),0)</f>
        <v>0</v>
      </c>
      <c r="E310" s="292"/>
    </row>
    <row r="311" ht="36" customHeight="1" spans="1:5">
      <c r="A311" s="416" t="s">
        <v>617</v>
      </c>
      <c r="B311" s="288" t="s">
        <v>618</v>
      </c>
      <c r="C311" s="323" t="str">
        <f>IFERROR(VLOOKUP(A311,[3]表3支出执行情况!$A$5:$D$6666,4,FALSE),0)</f>
        <v/>
      </c>
      <c r="D311" s="326">
        <f>IFERROR(VLOOKUP(--A311,[3]表10支出预算!$A$4:$F$6666,6,FALSE),0)</f>
        <v>0</v>
      </c>
      <c r="E311" s="292"/>
    </row>
    <row r="312" ht="36" customHeight="1" spans="1:5">
      <c r="A312" s="415" t="s">
        <v>619</v>
      </c>
      <c r="B312" s="285" t="s">
        <v>620</v>
      </c>
      <c r="C312" s="323">
        <f>IFERROR(VLOOKUP(A312,[3]表3支出执行情况!$A$5:$D$6666,4,FALSE),0)</f>
        <v>854</v>
      </c>
      <c r="D312" s="323">
        <f>IFERROR(VLOOKUP(--A312,[3]表10支出预算!$A$4:$F$6666,6,FALSE),0)</f>
        <v>708</v>
      </c>
      <c r="E312" s="297">
        <f>(D312-C312)/C312</f>
        <v>-0.171</v>
      </c>
    </row>
    <row r="313" ht="36" customHeight="1" spans="1:5">
      <c r="A313" s="416" t="s">
        <v>621</v>
      </c>
      <c r="B313" s="288" t="s">
        <v>138</v>
      </c>
      <c r="C313" s="323">
        <f>IFERROR(VLOOKUP(A313,[3]表3支出执行情况!$A$5:$D$6666,4,FALSE),0)</f>
        <v>581</v>
      </c>
      <c r="D313" s="326">
        <f>IFERROR(VLOOKUP(--A313,[3]表10支出预算!$A$4:$F$6666,6,FALSE),0)</f>
        <v>558</v>
      </c>
      <c r="E313" s="292">
        <f>(D313-C313)/C313</f>
        <v>-0.04</v>
      </c>
    </row>
    <row r="314" ht="36" customHeight="1" spans="1:5">
      <c r="A314" s="416" t="s">
        <v>622</v>
      </c>
      <c r="B314" s="288" t="s">
        <v>140</v>
      </c>
      <c r="C314" s="323">
        <f>IFERROR(VLOOKUP(A314,[3]表3支出执行情况!$A$5:$D$6666,4,FALSE),0)</f>
        <v>0</v>
      </c>
      <c r="D314" s="326">
        <f>IFERROR(VLOOKUP(--A314,[3]表10支出预算!$A$4:$F$6666,6,FALSE),0)</f>
        <v>0</v>
      </c>
      <c r="E314" s="292"/>
    </row>
    <row r="315" ht="36" customHeight="1" spans="1:5">
      <c r="A315" s="416" t="s">
        <v>623</v>
      </c>
      <c r="B315" s="288" t="s">
        <v>142</v>
      </c>
      <c r="C315" s="323">
        <f>IFERROR(VLOOKUP(A315,[3]表3支出执行情况!$A$5:$D$6666,4,FALSE),0)</f>
        <v>0</v>
      </c>
      <c r="D315" s="326">
        <f>IFERROR(VLOOKUP(--A315,[3]表10支出预算!$A$4:$F$6666,6,FALSE),0)</f>
        <v>0</v>
      </c>
      <c r="E315" s="292"/>
    </row>
    <row r="316" ht="36" customHeight="1" spans="1:5">
      <c r="A316" s="416" t="s">
        <v>624</v>
      </c>
      <c r="B316" s="288" t="s">
        <v>625</v>
      </c>
      <c r="C316" s="323">
        <f>IFERROR(VLOOKUP(A316,[3]表3支出执行情况!$A$5:$D$6666,4,FALSE),0)</f>
        <v>96</v>
      </c>
      <c r="D316" s="326">
        <f>IFERROR(VLOOKUP(--A316,[3]表10支出预算!$A$4:$F$6666,6,FALSE),0)</f>
        <v>0</v>
      </c>
      <c r="E316" s="292">
        <f>(D316-C316)/C316</f>
        <v>-1</v>
      </c>
    </row>
    <row r="317" ht="36" customHeight="1" spans="1:5">
      <c r="A317" s="416" t="s">
        <v>626</v>
      </c>
      <c r="B317" s="288" t="s">
        <v>627</v>
      </c>
      <c r="C317" s="323">
        <f>IFERROR(VLOOKUP(A317,[3]表3支出执行情况!$A$5:$D$6666,4,FALSE),0)</f>
        <v>3</v>
      </c>
      <c r="D317" s="326">
        <f>IFERROR(VLOOKUP(--A317,[3]表10支出预算!$A$4:$F$6666,6,FALSE),0)</f>
        <v>0</v>
      </c>
      <c r="E317" s="292">
        <f>(D317-C317)/C317</f>
        <v>-1</v>
      </c>
    </row>
    <row r="318" ht="36" customHeight="1" spans="1:5">
      <c r="A318" s="422" t="s">
        <v>628</v>
      </c>
      <c r="B318" s="288" t="s">
        <v>629</v>
      </c>
      <c r="C318" s="323">
        <f>IFERROR(VLOOKUP(A318,[3]表3支出执行情况!$A$5:$D$6666,4,FALSE),0)</f>
        <v>0</v>
      </c>
      <c r="D318" s="326">
        <f>IFERROR(VLOOKUP(--A318,[3]表10支出预算!$A$4:$F$6666,6,FALSE),0)</f>
        <v>0</v>
      </c>
      <c r="E318" s="292"/>
    </row>
    <row r="319" ht="36" customHeight="1" spans="1:5">
      <c r="A319" s="422" t="s">
        <v>630</v>
      </c>
      <c r="B319" s="288" t="s">
        <v>631</v>
      </c>
      <c r="C319" s="323">
        <f>IFERROR(VLOOKUP(A319,[3]表3支出执行情况!$A$5:$D$6666,4,FALSE),0)</f>
        <v>16</v>
      </c>
      <c r="D319" s="326">
        <f>IFERROR(VLOOKUP(--A319,[3]表10支出预算!$A$4:$F$6666,6,FALSE),0)</f>
        <v>42</v>
      </c>
      <c r="E319" s="292">
        <f>(D319-C319)/C319</f>
        <v>1.625</v>
      </c>
    </row>
    <row r="320" ht="36" customHeight="1" spans="1:5">
      <c r="A320" s="416" t="s">
        <v>632</v>
      </c>
      <c r="B320" s="288" t="s">
        <v>633</v>
      </c>
      <c r="C320" s="323">
        <f>IFERROR(VLOOKUP(A320,[3]表3支出执行情况!$A$5:$D$6666,4,FALSE),0)</f>
        <v>0</v>
      </c>
      <c r="D320" s="326">
        <f>IFERROR(VLOOKUP(--A320,[3]表10支出预算!$A$4:$F$6666,6,FALSE),0)</f>
        <v>0</v>
      </c>
      <c r="E320" s="292"/>
    </row>
    <row r="321" ht="36" customHeight="1" spans="1:5">
      <c r="A321" s="416" t="s">
        <v>634</v>
      </c>
      <c r="B321" s="288" t="s">
        <v>635</v>
      </c>
      <c r="C321" s="323">
        <f>IFERROR(VLOOKUP(A321,[3]表3支出执行情况!$A$5:$D$6666,4,FALSE),0)</f>
        <v>0</v>
      </c>
      <c r="D321" s="326">
        <f>IFERROR(VLOOKUP(--A321,[3]表10支出预算!$A$4:$F$6666,6,FALSE),0)</f>
        <v>0</v>
      </c>
      <c r="E321" s="292"/>
    </row>
    <row r="322" ht="36" customHeight="1" spans="1:5">
      <c r="A322" s="416" t="s">
        <v>636</v>
      </c>
      <c r="B322" s="288" t="s">
        <v>637</v>
      </c>
      <c r="C322" s="323">
        <f>IFERROR(VLOOKUP(A322,[3]表3支出执行情况!$A$5:$D$6666,4,FALSE),0)</f>
        <v>90</v>
      </c>
      <c r="D322" s="326">
        <f>IFERROR(VLOOKUP(--A322,[3]表10支出预算!$A$4:$F$6666,6,FALSE),0)</f>
        <v>0</v>
      </c>
      <c r="E322" s="292">
        <f>(D322-C322)/C322</f>
        <v>-1</v>
      </c>
    </row>
    <row r="323" ht="36" customHeight="1" spans="1:5">
      <c r="A323" s="416" t="s">
        <v>638</v>
      </c>
      <c r="B323" s="288" t="s">
        <v>639</v>
      </c>
      <c r="C323" s="323">
        <f>IFERROR(VLOOKUP(A323,[3]表3支出执行情况!$A$5:$D$6666,4,FALSE),0)</f>
        <v>0</v>
      </c>
      <c r="D323" s="326">
        <f>IFERROR(VLOOKUP(--A323,[3]表10支出预算!$A$4:$F$6666,6,FALSE),0)</f>
        <v>0</v>
      </c>
      <c r="E323" s="292"/>
    </row>
    <row r="324" ht="36" customHeight="1" spans="1:5">
      <c r="A324" s="416" t="s">
        <v>640</v>
      </c>
      <c r="B324" s="288" t="s">
        <v>641</v>
      </c>
      <c r="C324" s="323">
        <f>IFERROR(VLOOKUP(A324,[3]表3支出执行情况!$A$5:$D$6666,4,FALSE),0)</f>
        <v>0</v>
      </c>
      <c r="D324" s="326">
        <f>IFERROR(VLOOKUP(--A324,[3]表10支出预算!$A$4:$F$6666,6,FALSE),0)</f>
        <v>0</v>
      </c>
      <c r="E324" s="292"/>
    </row>
    <row r="325" ht="36" customHeight="1" spans="1:5">
      <c r="A325" s="416" t="s">
        <v>642</v>
      </c>
      <c r="B325" s="288" t="s">
        <v>239</v>
      </c>
      <c r="C325" s="323">
        <f>IFERROR(VLOOKUP(A325,[3]表3支出执行情况!$A$5:$D$6666,4,FALSE),0)</f>
        <v>0</v>
      </c>
      <c r="D325" s="326">
        <f>IFERROR(VLOOKUP(--A325,[3]表10支出预算!$A$4:$F$6666,6,FALSE),0)</f>
        <v>0</v>
      </c>
      <c r="E325" s="292"/>
    </row>
    <row r="326" ht="36" customHeight="1" spans="1:5">
      <c r="A326" s="416" t="s">
        <v>643</v>
      </c>
      <c r="B326" s="288" t="s">
        <v>156</v>
      </c>
      <c r="C326" s="323">
        <f>IFERROR(VLOOKUP(A326,[3]表3支出执行情况!$A$5:$D$6666,4,FALSE),0)</f>
        <v>0</v>
      </c>
      <c r="D326" s="326">
        <f>IFERROR(VLOOKUP(--A326,[3]表10支出预算!$A$4:$F$6666,6,FALSE),0)</f>
        <v>0</v>
      </c>
      <c r="E326" s="292"/>
    </row>
    <row r="327" ht="36" customHeight="1" spans="1:5">
      <c r="A327" s="416" t="s">
        <v>644</v>
      </c>
      <c r="B327" s="288" t="s">
        <v>645</v>
      </c>
      <c r="C327" s="323">
        <f>IFERROR(VLOOKUP(A327,[3]表3支出执行情况!$A$5:$D$6666,4,FALSE),0)</f>
        <v>68</v>
      </c>
      <c r="D327" s="326">
        <f>IFERROR(VLOOKUP(--A327,[3]表10支出预算!$A$4:$F$6666,6,FALSE),0)</f>
        <v>109</v>
      </c>
      <c r="E327" s="292">
        <f>(D327-C327)/C327</f>
        <v>0.603</v>
      </c>
    </row>
    <row r="328" ht="36" customHeight="1" spans="1:5">
      <c r="A328" s="415" t="s">
        <v>646</v>
      </c>
      <c r="B328" s="285" t="s">
        <v>647</v>
      </c>
      <c r="C328" s="323">
        <f>IFERROR(VLOOKUP(A328,[3]表3支出执行情况!$A$5:$D$6666,4,FALSE),0)</f>
        <v>0</v>
      </c>
      <c r="D328" s="323">
        <f>IFERROR(VLOOKUP(--A328,[3]表10支出预算!$A$4:$F$6666,6,FALSE),0)</f>
        <v>0</v>
      </c>
      <c r="E328" s="297"/>
    </row>
    <row r="329" ht="36" customHeight="1" spans="1:5">
      <c r="A329" s="416" t="s">
        <v>648</v>
      </c>
      <c r="B329" s="288" t="s">
        <v>138</v>
      </c>
      <c r="C329" s="323" t="str">
        <f>IFERROR(VLOOKUP(A329,[3]表3支出执行情况!$A$5:$D$6666,4,FALSE),0)</f>
        <v/>
      </c>
      <c r="D329" s="326">
        <f>IFERROR(VLOOKUP(--A329,[3]表10支出预算!$A$4:$F$6666,6,FALSE),0)</f>
        <v>0</v>
      </c>
      <c r="E329" s="292"/>
    </row>
    <row r="330" ht="36" customHeight="1" spans="1:5">
      <c r="A330" s="416" t="s">
        <v>649</v>
      </c>
      <c r="B330" s="288" t="s">
        <v>140</v>
      </c>
      <c r="C330" s="323" t="str">
        <f>IFERROR(VLOOKUP(A330,[3]表3支出执行情况!$A$5:$D$6666,4,FALSE),0)</f>
        <v/>
      </c>
      <c r="D330" s="326">
        <f>IFERROR(VLOOKUP(--A330,[3]表10支出预算!$A$4:$F$6666,6,FALSE),0)</f>
        <v>0</v>
      </c>
      <c r="E330" s="292"/>
    </row>
    <row r="331" ht="36" customHeight="1" spans="1:5">
      <c r="A331" s="416" t="s">
        <v>650</v>
      </c>
      <c r="B331" s="288" t="s">
        <v>142</v>
      </c>
      <c r="C331" s="323" t="str">
        <f>IFERROR(VLOOKUP(A331,[3]表3支出执行情况!$A$5:$D$6666,4,FALSE),0)</f>
        <v/>
      </c>
      <c r="D331" s="326">
        <f>IFERROR(VLOOKUP(--A331,[3]表10支出预算!$A$4:$F$6666,6,FALSE),0)</f>
        <v>0</v>
      </c>
      <c r="E331" s="292"/>
    </row>
    <row r="332" ht="36" customHeight="1" spans="1:5">
      <c r="A332" s="416" t="s">
        <v>651</v>
      </c>
      <c r="B332" s="288" t="s">
        <v>652</v>
      </c>
      <c r="C332" s="323" t="str">
        <f>IFERROR(VLOOKUP(A332,[3]表3支出执行情况!$A$5:$D$6666,4,FALSE),0)</f>
        <v/>
      </c>
      <c r="D332" s="326">
        <f>IFERROR(VLOOKUP(--A332,[3]表10支出预算!$A$4:$F$6666,6,FALSE),0)</f>
        <v>0</v>
      </c>
      <c r="E332" s="292"/>
    </row>
    <row r="333" ht="36" customHeight="1" spans="1:5">
      <c r="A333" s="416" t="s">
        <v>653</v>
      </c>
      <c r="B333" s="288" t="s">
        <v>654</v>
      </c>
      <c r="C333" s="323" t="str">
        <f>IFERROR(VLOOKUP(A333,[3]表3支出执行情况!$A$5:$D$6666,4,FALSE),0)</f>
        <v/>
      </c>
      <c r="D333" s="326">
        <f>IFERROR(VLOOKUP(--A333,[3]表10支出预算!$A$4:$F$6666,6,FALSE),0)</f>
        <v>0</v>
      </c>
      <c r="E333" s="292"/>
    </row>
    <row r="334" ht="36" customHeight="1" spans="1:5">
      <c r="A334" s="416" t="s">
        <v>655</v>
      </c>
      <c r="B334" s="288" t="s">
        <v>656</v>
      </c>
      <c r="C334" s="323" t="str">
        <f>IFERROR(VLOOKUP(A334,[3]表3支出执行情况!$A$5:$D$6666,4,FALSE),0)</f>
        <v/>
      </c>
      <c r="D334" s="326">
        <f>IFERROR(VLOOKUP(--A334,[3]表10支出预算!$A$4:$F$6666,6,FALSE),0)</f>
        <v>0</v>
      </c>
      <c r="E334" s="292"/>
    </row>
    <row r="335" ht="36" customHeight="1" spans="1:5">
      <c r="A335" s="416" t="s">
        <v>657</v>
      </c>
      <c r="B335" s="288" t="s">
        <v>239</v>
      </c>
      <c r="C335" s="323" t="str">
        <f>IFERROR(VLOOKUP(A335,[3]表3支出执行情况!$A$5:$D$6666,4,FALSE),0)</f>
        <v/>
      </c>
      <c r="D335" s="326">
        <f>IFERROR(VLOOKUP(--A335,[3]表10支出预算!$A$4:$F$6666,6,FALSE),0)</f>
        <v>0</v>
      </c>
      <c r="E335" s="292"/>
    </row>
    <row r="336" ht="36" customHeight="1" spans="1:5">
      <c r="A336" s="416" t="s">
        <v>658</v>
      </c>
      <c r="B336" s="288" t="s">
        <v>156</v>
      </c>
      <c r="C336" s="323" t="str">
        <f>IFERROR(VLOOKUP(A336,[3]表3支出执行情况!$A$5:$D$6666,4,FALSE),0)</f>
        <v/>
      </c>
      <c r="D336" s="326">
        <f>IFERROR(VLOOKUP(--A336,[3]表10支出预算!$A$4:$F$6666,6,FALSE),0)</f>
        <v>0</v>
      </c>
      <c r="E336" s="292"/>
    </row>
    <row r="337" ht="36" customHeight="1" spans="1:5">
      <c r="A337" s="416" t="s">
        <v>659</v>
      </c>
      <c r="B337" s="288" t="s">
        <v>660</v>
      </c>
      <c r="C337" s="323" t="str">
        <f>IFERROR(VLOOKUP(A337,[3]表3支出执行情况!$A$5:$D$6666,4,FALSE),0)</f>
        <v/>
      </c>
      <c r="D337" s="326">
        <f>IFERROR(VLOOKUP(--A337,[3]表10支出预算!$A$4:$F$6666,6,FALSE),0)</f>
        <v>0</v>
      </c>
      <c r="E337" s="292"/>
    </row>
    <row r="338" ht="36" customHeight="1" spans="1:5">
      <c r="A338" s="415" t="s">
        <v>661</v>
      </c>
      <c r="B338" s="285" t="s">
        <v>662</v>
      </c>
      <c r="C338" s="323">
        <f>IFERROR(VLOOKUP(A338,[3]表3支出执行情况!$A$5:$D$6666,4,FALSE),0)</f>
        <v>0</v>
      </c>
      <c r="D338" s="323">
        <f>IFERROR(VLOOKUP(--A338,[3]表10支出预算!$A$4:$F$6666,6,FALSE),0)</f>
        <v>0</v>
      </c>
      <c r="E338" s="297"/>
    </row>
    <row r="339" ht="36" customHeight="1" spans="1:5">
      <c r="A339" s="416" t="s">
        <v>663</v>
      </c>
      <c r="B339" s="288" t="s">
        <v>138</v>
      </c>
      <c r="C339" s="323" t="str">
        <f>IFERROR(VLOOKUP(A339,[3]表3支出执行情况!$A$5:$D$6666,4,FALSE),0)</f>
        <v/>
      </c>
      <c r="D339" s="326">
        <f>IFERROR(VLOOKUP(--A339,[3]表10支出预算!$A$4:$F$6666,6,FALSE),0)</f>
        <v>0</v>
      </c>
      <c r="E339" s="292"/>
    </row>
    <row r="340" ht="36" customHeight="1" spans="1:5">
      <c r="A340" s="416" t="s">
        <v>664</v>
      </c>
      <c r="B340" s="288" t="s">
        <v>140</v>
      </c>
      <c r="C340" s="323" t="str">
        <f>IFERROR(VLOOKUP(A340,[3]表3支出执行情况!$A$5:$D$6666,4,FALSE),0)</f>
        <v/>
      </c>
      <c r="D340" s="326">
        <f>IFERROR(VLOOKUP(--A340,[3]表10支出预算!$A$4:$F$6666,6,FALSE),0)</f>
        <v>0</v>
      </c>
      <c r="E340" s="292"/>
    </row>
    <row r="341" ht="36" customHeight="1" spans="1:5">
      <c r="A341" s="416" t="s">
        <v>665</v>
      </c>
      <c r="B341" s="288" t="s">
        <v>142</v>
      </c>
      <c r="C341" s="323" t="str">
        <f>IFERROR(VLOOKUP(A341,[3]表3支出执行情况!$A$5:$D$6666,4,FALSE),0)</f>
        <v/>
      </c>
      <c r="D341" s="326">
        <f>IFERROR(VLOOKUP(--A341,[3]表10支出预算!$A$4:$F$6666,6,FALSE),0)</f>
        <v>0</v>
      </c>
      <c r="E341" s="292"/>
    </row>
    <row r="342" ht="36" customHeight="1" spans="1:5">
      <c r="A342" s="416" t="s">
        <v>666</v>
      </c>
      <c r="B342" s="288" t="s">
        <v>667</v>
      </c>
      <c r="C342" s="323" t="str">
        <f>IFERROR(VLOOKUP(A342,[3]表3支出执行情况!$A$5:$D$6666,4,FALSE),0)</f>
        <v/>
      </c>
      <c r="D342" s="326">
        <f>IFERROR(VLOOKUP(--A342,[3]表10支出预算!$A$4:$F$6666,6,FALSE),0)</f>
        <v>0</v>
      </c>
      <c r="E342" s="292"/>
    </row>
    <row r="343" ht="36" customHeight="1" spans="1:5">
      <c r="A343" s="416" t="s">
        <v>668</v>
      </c>
      <c r="B343" s="288" t="s">
        <v>669</v>
      </c>
      <c r="C343" s="323" t="str">
        <f>IFERROR(VLOOKUP(A343,[3]表3支出执行情况!$A$5:$D$6666,4,FALSE),0)</f>
        <v/>
      </c>
      <c r="D343" s="326">
        <f>IFERROR(VLOOKUP(--A343,[3]表10支出预算!$A$4:$F$6666,6,FALSE),0)</f>
        <v>0</v>
      </c>
      <c r="E343" s="292"/>
    </row>
    <row r="344" ht="36" customHeight="1" spans="1:5">
      <c r="A344" s="416" t="s">
        <v>670</v>
      </c>
      <c r="B344" s="288" t="s">
        <v>671</v>
      </c>
      <c r="C344" s="323" t="str">
        <f>IFERROR(VLOOKUP(A344,[3]表3支出执行情况!$A$5:$D$6666,4,FALSE),0)</f>
        <v/>
      </c>
      <c r="D344" s="326">
        <f>IFERROR(VLOOKUP(--A344,[3]表10支出预算!$A$4:$F$6666,6,FALSE),0)</f>
        <v>0</v>
      </c>
      <c r="E344" s="292"/>
    </row>
    <row r="345" ht="36" customHeight="1" spans="1:5">
      <c r="A345" s="416" t="s">
        <v>672</v>
      </c>
      <c r="B345" s="288" t="s">
        <v>239</v>
      </c>
      <c r="C345" s="323" t="str">
        <f>IFERROR(VLOOKUP(A345,[3]表3支出执行情况!$A$5:$D$6666,4,FALSE),0)</f>
        <v/>
      </c>
      <c r="D345" s="326">
        <f>IFERROR(VLOOKUP(--A345,[3]表10支出预算!$A$4:$F$6666,6,FALSE),0)</f>
        <v>0</v>
      </c>
      <c r="E345" s="292"/>
    </row>
    <row r="346" ht="36" customHeight="1" spans="1:5">
      <c r="A346" s="416" t="s">
        <v>673</v>
      </c>
      <c r="B346" s="288" t="s">
        <v>156</v>
      </c>
      <c r="C346" s="323" t="str">
        <f>IFERROR(VLOOKUP(A346,[3]表3支出执行情况!$A$5:$D$6666,4,FALSE),0)</f>
        <v/>
      </c>
      <c r="D346" s="326">
        <f>IFERROR(VLOOKUP(--A346,[3]表10支出预算!$A$4:$F$6666,6,FALSE),0)</f>
        <v>0</v>
      </c>
      <c r="E346" s="292"/>
    </row>
    <row r="347" ht="36" customHeight="1" spans="1:5">
      <c r="A347" s="416" t="s">
        <v>674</v>
      </c>
      <c r="B347" s="288" t="s">
        <v>675</v>
      </c>
      <c r="C347" s="323" t="str">
        <f>IFERROR(VLOOKUP(A347,[3]表3支出执行情况!$A$5:$D$6666,4,FALSE),0)</f>
        <v/>
      </c>
      <c r="D347" s="326">
        <f>IFERROR(VLOOKUP(--A347,[3]表10支出预算!$A$4:$F$6666,6,FALSE),0)</f>
        <v>0</v>
      </c>
      <c r="E347" s="292"/>
    </row>
    <row r="348" ht="36" customHeight="1" spans="1:5">
      <c r="A348" s="415" t="s">
        <v>676</v>
      </c>
      <c r="B348" s="285" t="s">
        <v>677</v>
      </c>
      <c r="C348" s="323">
        <f>IFERROR(VLOOKUP(A348,[3]表3支出执行情况!$A$5:$D$6666,4,FALSE),0)</f>
        <v>0</v>
      </c>
      <c r="D348" s="323">
        <f>IFERROR(VLOOKUP(--A348,[3]表10支出预算!$A$4:$F$6666,6,FALSE),0)</f>
        <v>0</v>
      </c>
      <c r="E348" s="297"/>
    </row>
    <row r="349" ht="36" customHeight="1" spans="1:5">
      <c r="A349" s="416" t="s">
        <v>678</v>
      </c>
      <c r="B349" s="288" t="s">
        <v>138</v>
      </c>
      <c r="C349" s="323" t="str">
        <f>IFERROR(VLOOKUP(A349,[3]表3支出执行情况!$A$5:$D$6666,4,FALSE),0)</f>
        <v/>
      </c>
      <c r="D349" s="326">
        <f>IFERROR(VLOOKUP(--A349,[3]表10支出预算!$A$4:$F$6666,6,FALSE),0)</f>
        <v>0</v>
      </c>
      <c r="E349" s="292"/>
    </row>
    <row r="350" ht="36" customHeight="1" spans="1:5">
      <c r="A350" s="416" t="s">
        <v>679</v>
      </c>
      <c r="B350" s="288" t="s">
        <v>140</v>
      </c>
      <c r="C350" s="323" t="str">
        <f>IFERROR(VLOOKUP(A350,[3]表3支出执行情况!$A$5:$D$6666,4,FALSE),0)</f>
        <v/>
      </c>
      <c r="D350" s="326">
        <f>IFERROR(VLOOKUP(--A350,[3]表10支出预算!$A$4:$F$6666,6,FALSE),0)</f>
        <v>0</v>
      </c>
      <c r="E350" s="292"/>
    </row>
    <row r="351" ht="36" customHeight="1" spans="1:5">
      <c r="A351" s="416" t="s">
        <v>680</v>
      </c>
      <c r="B351" s="288" t="s">
        <v>142</v>
      </c>
      <c r="C351" s="323" t="str">
        <f>IFERROR(VLOOKUP(A351,[3]表3支出执行情况!$A$5:$D$6666,4,FALSE),0)</f>
        <v/>
      </c>
      <c r="D351" s="326">
        <f>IFERROR(VLOOKUP(--A351,[3]表10支出预算!$A$4:$F$6666,6,FALSE),0)</f>
        <v>0</v>
      </c>
      <c r="E351" s="292"/>
    </row>
    <row r="352" ht="36" customHeight="1" spans="1:5">
      <c r="A352" s="416" t="s">
        <v>681</v>
      </c>
      <c r="B352" s="288" t="s">
        <v>682</v>
      </c>
      <c r="C352" s="323" t="str">
        <f>IFERROR(VLOOKUP(A352,[3]表3支出执行情况!$A$5:$D$6666,4,FALSE),0)</f>
        <v/>
      </c>
      <c r="D352" s="326">
        <f>IFERROR(VLOOKUP(--A352,[3]表10支出预算!$A$4:$F$6666,6,FALSE),0)</f>
        <v>0</v>
      </c>
      <c r="E352" s="292"/>
    </row>
    <row r="353" ht="36" customHeight="1" spans="1:5">
      <c r="A353" s="416" t="s">
        <v>683</v>
      </c>
      <c r="B353" s="288" t="s">
        <v>684</v>
      </c>
      <c r="C353" s="323" t="str">
        <f>IFERROR(VLOOKUP(A353,[3]表3支出执行情况!$A$5:$D$6666,4,FALSE),0)</f>
        <v/>
      </c>
      <c r="D353" s="326">
        <f>IFERROR(VLOOKUP(--A353,[3]表10支出预算!$A$4:$F$6666,6,FALSE),0)</f>
        <v>0</v>
      </c>
      <c r="E353" s="292"/>
    </row>
    <row r="354" ht="36" customHeight="1" spans="1:5">
      <c r="A354" s="416" t="s">
        <v>685</v>
      </c>
      <c r="B354" s="288" t="s">
        <v>156</v>
      </c>
      <c r="C354" s="323" t="str">
        <f>IFERROR(VLOOKUP(A354,[3]表3支出执行情况!$A$5:$D$6666,4,FALSE),0)</f>
        <v/>
      </c>
      <c r="D354" s="326">
        <f>IFERROR(VLOOKUP(--A354,[3]表10支出预算!$A$4:$F$6666,6,FALSE),0)</f>
        <v>0</v>
      </c>
      <c r="E354" s="292"/>
    </row>
    <row r="355" ht="36" customHeight="1" spans="1:5">
      <c r="A355" s="416" t="s">
        <v>686</v>
      </c>
      <c r="B355" s="288" t="s">
        <v>687</v>
      </c>
      <c r="C355" s="323" t="str">
        <f>IFERROR(VLOOKUP(A355,[3]表3支出执行情况!$A$5:$D$6666,4,FALSE),0)</f>
        <v/>
      </c>
      <c r="D355" s="326">
        <f>IFERROR(VLOOKUP(--A355,[3]表10支出预算!$A$4:$F$6666,6,FALSE),0)</f>
        <v>0</v>
      </c>
      <c r="E355" s="292"/>
    </row>
    <row r="356" ht="36" customHeight="1" spans="1:5">
      <c r="A356" s="415" t="s">
        <v>688</v>
      </c>
      <c r="B356" s="285" t="s">
        <v>689</v>
      </c>
      <c r="C356" s="323">
        <f>IFERROR(VLOOKUP(A356,[3]表3支出执行情况!$A$5:$D$6666,4,FALSE),0)</f>
        <v>0</v>
      </c>
      <c r="D356" s="323">
        <f>IFERROR(VLOOKUP(--A356,[3]表10支出预算!$A$4:$F$6666,6,FALSE),0)</f>
        <v>0</v>
      </c>
      <c r="E356" s="297"/>
    </row>
    <row r="357" ht="36" customHeight="1" spans="1:5">
      <c r="A357" s="416" t="s">
        <v>690</v>
      </c>
      <c r="B357" s="288" t="s">
        <v>138</v>
      </c>
      <c r="C357" s="323" t="str">
        <f>IFERROR(VLOOKUP(A357,[3]表3支出执行情况!$A$5:$D$6666,4,FALSE),0)</f>
        <v/>
      </c>
      <c r="D357" s="326">
        <f>IFERROR(VLOOKUP(--A357,[3]表10支出预算!$A$4:$F$6666,6,FALSE),0)</f>
        <v>0</v>
      </c>
      <c r="E357" s="292"/>
    </row>
    <row r="358" ht="36" customHeight="1" spans="1:5">
      <c r="A358" s="416" t="s">
        <v>691</v>
      </c>
      <c r="B358" s="288" t="s">
        <v>140</v>
      </c>
      <c r="C358" s="323" t="str">
        <f>IFERROR(VLOOKUP(A358,[3]表3支出执行情况!$A$5:$D$6666,4,FALSE),0)</f>
        <v/>
      </c>
      <c r="D358" s="326">
        <f>IFERROR(VLOOKUP(--A358,[3]表10支出预算!$A$4:$F$6666,6,FALSE),0)</f>
        <v>0</v>
      </c>
      <c r="E358" s="292"/>
    </row>
    <row r="359" ht="36" customHeight="1" spans="1:5">
      <c r="A359" s="416" t="s">
        <v>692</v>
      </c>
      <c r="B359" s="288" t="s">
        <v>239</v>
      </c>
      <c r="C359" s="323" t="str">
        <f>IFERROR(VLOOKUP(A359,[3]表3支出执行情况!$A$5:$D$6666,4,FALSE),0)</f>
        <v/>
      </c>
      <c r="D359" s="326">
        <f>IFERROR(VLOOKUP(--A359,[3]表10支出预算!$A$4:$F$6666,6,FALSE),0)</f>
        <v>0</v>
      </c>
      <c r="E359" s="292"/>
    </row>
    <row r="360" ht="36" customHeight="1" spans="1:5">
      <c r="A360" s="416" t="s">
        <v>693</v>
      </c>
      <c r="B360" s="288" t="s">
        <v>694</v>
      </c>
      <c r="C360" s="323" t="str">
        <f>IFERROR(VLOOKUP(A360,[3]表3支出执行情况!$A$5:$D$6666,4,FALSE),0)</f>
        <v/>
      </c>
      <c r="D360" s="326">
        <f>IFERROR(VLOOKUP(--A360,[3]表10支出预算!$A$4:$F$6666,6,FALSE),0)</f>
        <v>0</v>
      </c>
      <c r="E360" s="292"/>
    </row>
    <row r="361" ht="36" customHeight="1" spans="1:5">
      <c r="A361" s="416" t="s">
        <v>695</v>
      </c>
      <c r="B361" s="288" t="s">
        <v>696</v>
      </c>
      <c r="C361" s="323" t="str">
        <f>IFERROR(VLOOKUP(A361,[3]表3支出执行情况!$A$5:$D$6666,4,FALSE),0)</f>
        <v/>
      </c>
      <c r="D361" s="326">
        <f>IFERROR(VLOOKUP(--A361,[3]表10支出预算!$A$4:$F$6666,6,FALSE),0)</f>
        <v>0</v>
      </c>
      <c r="E361" s="292"/>
    </row>
    <row r="362" ht="36" customHeight="1" spans="1:5">
      <c r="A362" s="415" t="s">
        <v>697</v>
      </c>
      <c r="B362" s="285" t="s">
        <v>698</v>
      </c>
      <c r="C362" s="323">
        <f>IFERROR(VLOOKUP(A362,[3]表3支出执行情况!$A$5:$D$6666,4,FALSE),0)</f>
        <v>555</v>
      </c>
      <c r="D362" s="323">
        <f>IFERROR(VLOOKUP(--A362,[3]表10支出预算!$A$4:$F$6666,6,FALSE),0)</f>
        <v>100</v>
      </c>
      <c r="E362" s="297">
        <f>(D362-C362)/C362</f>
        <v>-0.82</v>
      </c>
    </row>
    <row r="363" ht="36" customHeight="1" spans="1:5">
      <c r="A363" s="416">
        <v>2049902</v>
      </c>
      <c r="B363" s="288" t="s">
        <v>699</v>
      </c>
      <c r="C363" s="323" t="str">
        <f>IFERROR(VLOOKUP(A363,[3]表3支出执行情况!$A$5:$D$6666,4,FALSE),0)</f>
        <v/>
      </c>
      <c r="D363" s="326">
        <f>IFERROR(VLOOKUP(--A363,[3]表10支出预算!$A$4:$F$6666,6,FALSE),0)</f>
        <v>50</v>
      </c>
      <c r="E363" s="292"/>
    </row>
    <row r="364" ht="36" customHeight="1" spans="1:5">
      <c r="A364" s="423" t="s">
        <v>700</v>
      </c>
      <c r="B364" s="288" t="s">
        <v>701</v>
      </c>
      <c r="C364" s="323">
        <f>IFERROR(VLOOKUP(A364,[3]表3支出执行情况!$A$5:$D$6666,4,FALSE),0)</f>
        <v>555</v>
      </c>
      <c r="D364" s="326">
        <f>IFERROR(VLOOKUP(--A364,[3]表10支出预算!$A$4:$F$6666,6,FALSE),0)</f>
        <v>50</v>
      </c>
      <c r="E364" s="292">
        <f>(D364-C364)/C364</f>
        <v>-0.91</v>
      </c>
    </row>
    <row r="365" ht="36" customHeight="1" spans="1:5">
      <c r="A365" s="424" t="s">
        <v>702</v>
      </c>
      <c r="B365" s="420" t="s">
        <v>518</v>
      </c>
      <c r="C365" s="323">
        <f>IFERROR(VLOOKUP(A365,[3]表3支出执行情况!$A$5:$D$6666,4,FALSE),0)</f>
        <v>0</v>
      </c>
      <c r="D365" s="421">
        <f>IFERROR(VLOOKUP(--A365,[3]表10支出预算!$A$4:$F$6666,6,FALSE),0)</f>
        <v>0</v>
      </c>
      <c r="E365" s="297"/>
    </row>
    <row r="366" ht="36" customHeight="1" spans="1:5">
      <c r="A366" s="424" t="s">
        <v>703</v>
      </c>
      <c r="B366" s="420" t="s">
        <v>704</v>
      </c>
      <c r="C366" s="323">
        <f>IFERROR(VLOOKUP(A366,[3]表3支出执行情况!$A$5:$D$6666,4,FALSE),0)</f>
        <v>0</v>
      </c>
      <c r="D366" s="421">
        <f>IFERROR(VLOOKUP(--A366,[3]表10支出预算!$A$4:$F$6666,6,FALSE),0)</f>
        <v>0</v>
      </c>
      <c r="E366" s="297"/>
    </row>
    <row r="367" ht="36" customHeight="1" spans="1:5">
      <c r="A367" s="415" t="s">
        <v>77</v>
      </c>
      <c r="B367" s="285" t="s">
        <v>78</v>
      </c>
      <c r="C367" s="323">
        <f>IFERROR(VLOOKUP(A367,[3]表3支出执行情况!$A$5:$D$6666,4,FALSE),0)</f>
        <v>90203</v>
      </c>
      <c r="D367" s="323">
        <f>IFERROR(VLOOKUP(--A367,[3]表10支出预算!$A$4:$F$6666,6,FALSE),0)</f>
        <v>70613</v>
      </c>
      <c r="E367" s="297">
        <f>(D367-C367)/C367</f>
        <v>-0.217</v>
      </c>
    </row>
    <row r="368" ht="36" customHeight="1" spans="1:5">
      <c r="A368" s="415" t="s">
        <v>705</v>
      </c>
      <c r="B368" s="285" t="s">
        <v>706</v>
      </c>
      <c r="C368" s="323">
        <f>IFERROR(VLOOKUP(A368,[3]表3支出执行情况!$A$5:$D$6666,4,FALSE),0)</f>
        <v>1255</v>
      </c>
      <c r="D368" s="323">
        <f>IFERROR(VLOOKUP(--A368,[3]表10支出预算!$A$4:$F$6666,6,FALSE),0)</f>
        <v>1079</v>
      </c>
      <c r="E368" s="297">
        <f>(D368-C368)/C368</f>
        <v>-0.14</v>
      </c>
    </row>
    <row r="369" ht="36" customHeight="1" spans="1:5">
      <c r="A369" s="416" t="s">
        <v>707</v>
      </c>
      <c r="B369" s="288" t="s">
        <v>138</v>
      </c>
      <c r="C369" s="323">
        <f>IFERROR(VLOOKUP(A369,[3]表3支出执行情况!$A$5:$D$6666,4,FALSE),0)</f>
        <v>0</v>
      </c>
      <c r="D369" s="326">
        <f>IFERROR(VLOOKUP(--A369,[3]表10支出预算!$A$4:$F$6666,6,FALSE),0)</f>
        <v>0</v>
      </c>
      <c r="E369" s="292"/>
    </row>
    <row r="370" ht="36" customHeight="1" spans="1:5">
      <c r="A370" s="416" t="s">
        <v>708</v>
      </c>
      <c r="B370" s="288" t="s">
        <v>140</v>
      </c>
      <c r="C370" s="323">
        <f>IFERROR(VLOOKUP(A370,[3]表3支出执行情况!$A$5:$D$6666,4,FALSE),0)</f>
        <v>1255</v>
      </c>
      <c r="D370" s="326">
        <f>IFERROR(VLOOKUP(--A370,[3]表10支出预算!$A$4:$F$6666,6,FALSE),0)</f>
        <v>1079</v>
      </c>
      <c r="E370" s="292">
        <f>(D370-C370)/C370</f>
        <v>-0.14</v>
      </c>
    </row>
    <row r="371" ht="36" customHeight="1" spans="1:5">
      <c r="A371" s="416" t="s">
        <v>709</v>
      </c>
      <c r="B371" s="288" t="s">
        <v>142</v>
      </c>
      <c r="C371" s="323">
        <f>IFERROR(VLOOKUP(A371,[3]表3支出执行情况!$A$5:$D$6666,4,FALSE),0)</f>
        <v>0</v>
      </c>
      <c r="D371" s="326">
        <f>IFERROR(VLOOKUP(--A371,[3]表10支出预算!$A$4:$F$6666,6,FALSE),0)</f>
        <v>0</v>
      </c>
      <c r="E371" s="292"/>
    </row>
    <row r="372" ht="36" customHeight="1" spans="1:5">
      <c r="A372" s="416" t="s">
        <v>710</v>
      </c>
      <c r="B372" s="288" t="s">
        <v>711</v>
      </c>
      <c r="C372" s="323">
        <f>IFERROR(VLOOKUP(A372,[3]表3支出执行情况!$A$5:$D$6666,4,FALSE),0)</f>
        <v>0</v>
      </c>
      <c r="D372" s="326">
        <f>IFERROR(VLOOKUP(--A372,[3]表10支出预算!$A$4:$F$6666,6,FALSE),0)</f>
        <v>0</v>
      </c>
      <c r="E372" s="292"/>
    </row>
    <row r="373" ht="36" customHeight="1" spans="1:5">
      <c r="A373" s="415" t="s">
        <v>712</v>
      </c>
      <c r="B373" s="285" t="s">
        <v>713</v>
      </c>
      <c r="C373" s="323">
        <f>IFERROR(VLOOKUP(A373,[3]表3支出执行情况!$A$5:$D$6666,4,FALSE),0)</f>
        <v>80618</v>
      </c>
      <c r="D373" s="323">
        <f>IFERROR(VLOOKUP(--A373,[3]表10支出预算!$A$4:$F$6666,6,FALSE),0)</f>
        <v>66544</v>
      </c>
      <c r="E373" s="297">
        <f>(D373-C373)/C373</f>
        <v>-0.175</v>
      </c>
    </row>
    <row r="374" ht="36" customHeight="1" spans="1:5">
      <c r="A374" s="416" t="s">
        <v>714</v>
      </c>
      <c r="B374" s="288" t="s">
        <v>715</v>
      </c>
      <c r="C374" s="323">
        <f>IFERROR(VLOOKUP(A374,[3]表3支出执行情况!$A$5:$D$6666,4,FALSE),0)</f>
        <v>2613</v>
      </c>
      <c r="D374" s="326">
        <f>IFERROR(VLOOKUP(--A374,[3]表10支出预算!$A$4:$F$6666,6,FALSE),0)</f>
        <v>1069</v>
      </c>
      <c r="E374" s="292">
        <f>(D374-C374)/C374</f>
        <v>-0.591</v>
      </c>
    </row>
    <row r="375" ht="36" customHeight="1" spans="1:5">
      <c r="A375" s="416" t="s">
        <v>716</v>
      </c>
      <c r="B375" s="288" t="s">
        <v>717</v>
      </c>
      <c r="C375" s="323">
        <f>IFERROR(VLOOKUP(A375,[3]表3支出执行情况!$A$5:$D$6666,4,FALSE),0)</f>
        <v>38065</v>
      </c>
      <c r="D375" s="326">
        <f>IFERROR(VLOOKUP(--A375,[3]表10支出预算!$A$4:$F$6666,6,FALSE),0)</f>
        <v>29463</v>
      </c>
      <c r="E375" s="292">
        <f>(D375-C375)/C375</f>
        <v>-0.226</v>
      </c>
    </row>
    <row r="376" ht="36" customHeight="1" spans="1:5">
      <c r="A376" s="416" t="s">
        <v>718</v>
      </c>
      <c r="B376" s="288" t="s">
        <v>719</v>
      </c>
      <c r="C376" s="323">
        <f>IFERROR(VLOOKUP(A376,[3]表3支出执行情况!$A$5:$D$6666,4,FALSE),0)</f>
        <v>27467</v>
      </c>
      <c r="D376" s="326">
        <f>IFERROR(VLOOKUP(--A376,[3]表10支出预算!$A$4:$F$6666,6,FALSE),0)</f>
        <v>21366</v>
      </c>
      <c r="E376" s="292">
        <f>(D376-C376)/C376</f>
        <v>-0.222</v>
      </c>
    </row>
    <row r="377" ht="36" customHeight="1" spans="1:5">
      <c r="A377" s="416" t="s">
        <v>720</v>
      </c>
      <c r="B377" s="288" t="s">
        <v>721</v>
      </c>
      <c r="C377" s="323">
        <f>IFERROR(VLOOKUP(A377,[3]表3支出执行情况!$A$5:$D$6666,4,FALSE),0)</f>
        <v>12473</v>
      </c>
      <c r="D377" s="326">
        <f>IFERROR(VLOOKUP(--A377,[3]表10支出预算!$A$4:$F$6666,6,FALSE),0)</f>
        <v>9586</v>
      </c>
      <c r="E377" s="292">
        <f>(D377-C377)/C377</f>
        <v>-0.231</v>
      </c>
    </row>
    <row r="378" ht="36" customHeight="1" spans="1:5">
      <c r="A378" s="416" t="s">
        <v>722</v>
      </c>
      <c r="B378" s="288" t="s">
        <v>723</v>
      </c>
      <c r="C378" s="323">
        <f>IFERROR(VLOOKUP(A378,[3]表3支出执行情况!$A$5:$D$6666,4,FALSE),0)</f>
        <v>0</v>
      </c>
      <c r="D378" s="326">
        <f>IFERROR(VLOOKUP(--A378,[3]表10支出预算!$A$4:$F$6666,6,FALSE),0)</f>
        <v>0</v>
      </c>
      <c r="E378" s="292"/>
    </row>
    <row r="379" ht="36" customHeight="1" spans="1:5">
      <c r="A379" s="416" t="s">
        <v>724</v>
      </c>
      <c r="B379" s="288" t="s">
        <v>725</v>
      </c>
      <c r="C379" s="323">
        <f>IFERROR(VLOOKUP(A379,[3]表3支出执行情况!$A$5:$D$6666,4,FALSE),0)</f>
        <v>0</v>
      </c>
      <c r="D379" s="326">
        <f>IFERROR(VLOOKUP(--A379,[3]表10支出预算!$A$4:$F$6666,6,FALSE),0)</f>
        <v>0</v>
      </c>
      <c r="E379" s="292"/>
    </row>
    <row r="380" ht="36" customHeight="1" spans="1:5">
      <c r="A380" s="416" t="s">
        <v>726</v>
      </c>
      <c r="B380" s="288" t="s">
        <v>727</v>
      </c>
      <c r="C380" s="323">
        <f>IFERROR(VLOOKUP(A380,[3]表3支出执行情况!$A$5:$D$6666,4,FALSE),0)</f>
        <v>0</v>
      </c>
      <c r="D380" s="326">
        <f>IFERROR(VLOOKUP(--A380,[3]表10支出预算!$A$4:$F$6666,6,FALSE),0)</f>
        <v>0</v>
      </c>
      <c r="E380" s="292"/>
    </row>
    <row r="381" ht="36" customHeight="1" spans="1:5">
      <c r="A381" s="416" t="s">
        <v>728</v>
      </c>
      <c r="B381" s="288" t="s">
        <v>729</v>
      </c>
      <c r="C381" s="323">
        <f>IFERROR(VLOOKUP(A381,[3]表3支出执行情况!$A$5:$D$6666,4,FALSE),0)</f>
        <v>0</v>
      </c>
      <c r="D381" s="326">
        <f>IFERROR(VLOOKUP(--A381,[3]表10支出预算!$A$4:$F$6666,6,FALSE),0)</f>
        <v>5060</v>
      </c>
      <c r="E381" s="292"/>
    </row>
    <row r="382" ht="36" customHeight="1" spans="1:5">
      <c r="A382" s="415" t="s">
        <v>730</v>
      </c>
      <c r="B382" s="285" t="s">
        <v>731</v>
      </c>
      <c r="C382" s="323">
        <f>IFERROR(VLOOKUP(A382,[3]表3支出执行情况!$A$5:$D$6666,4,FALSE),0)</f>
        <v>1256</v>
      </c>
      <c r="D382" s="323">
        <f>IFERROR(VLOOKUP(--A382,[3]表10支出预算!$A$4:$F$6666,6,FALSE),0)</f>
        <v>859</v>
      </c>
      <c r="E382" s="297">
        <f>(D382-C382)/C382</f>
        <v>-0.316</v>
      </c>
    </row>
    <row r="383" ht="36" customHeight="1" spans="1:5">
      <c r="A383" s="416" t="s">
        <v>732</v>
      </c>
      <c r="B383" s="288" t="s">
        <v>733</v>
      </c>
      <c r="C383" s="323">
        <f>IFERROR(VLOOKUP(A383,[3]表3支出执行情况!$A$5:$D$6666,4,FALSE),0)</f>
        <v>0</v>
      </c>
      <c r="D383" s="326">
        <f>IFERROR(VLOOKUP(--A383,[3]表10支出预算!$A$4:$F$6666,6,FALSE),0)</f>
        <v>0</v>
      </c>
      <c r="E383" s="292"/>
    </row>
    <row r="384" ht="36" customHeight="1" spans="1:5">
      <c r="A384" s="416" t="s">
        <v>734</v>
      </c>
      <c r="B384" s="288" t="s">
        <v>735</v>
      </c>
      <c r="C384" s="323">
        <f>IFERROR(VLOOKUP(A384,[3]表3支出执行情况!$A$5:$D$6666,4,FALSE),0)</f>
        <v>1256</v>
      </c>
      <c r="D384" s="326">
        <f>IFERROR(VLOOKUP(--A384,[3]表10支出预算!$A$4:$F$6666,6,FALSE),0)</f>
        <v>859</v>
      </c>
      <c r="E384" s="292">
        <f>(D384-C384)/C384</f>
        <v>-0.316</v>
      </c>
    </row>
    <row r="385" ht="36" customHeight="1" spans="1:5">
      <c r="A385" s="416" t="s">
        <v>736</v>
      </c>
      <c r="B385" s="288" t="s">
        <v>737</v>
      </c>
      <c r="C385" s="323">
        <f>IFERROR(VLOOKUP(A385,[3]表3支出执行情况!$A$5:$D$6666,4,FALSE),0)</f>
        <v>0</v>
      </c>
      <c r="D385" s="326">
        <f>IFERROR(VLOOKUP(--A385,[3]表10支出预算!$A$4:$F$6666,6,FALSE),0)</f>
        <v>0</v>
      </c>
      <c r="E385" s="292"/>
    </row>
    <row r="386" ht="36" customHeight="1" spans="1:5">
      <c r="A386" s="416" t="s">
        <v>738</v>
      </c>
      <c r="B386" s="288" t="s">
        <v>739</v>
      </c>
      <c r="C386" s="323">
        <f>IFERROR(VLOOKUP(A386,[3]表3支出执行情况!$A$5:$D$6666,4,FALSE),0)</f>
        <v>0</v>
      </c>
      <c r="D386" s="326">
        <f>IFERROR(VLOOKUP(--A386,[3]表10支出预算!$A$4:$F$6666,6,FALSE),0)</f>
        <v>0</v>
      </c>
      <c r="E386" s="292"/>
    </row>
    <row r="387" ht="36" customHeight="1" spans="1:5">
      <c r="A387" s="416" t="s">
        <v>740</v>
      </c>
      <c r="B387" s="288" t="s">
        <v>741</v>
      </c>
      <c r="C387" s="323">
        <f>IFERROR(VLOOKUP(A387,[3]表3支出执行情况!$A$5:$D$6666,4,FALSE),0)</f>
        <v>0</v>
      </c>
      <c r="D387" s="326">
        <f>IFERROR(VLOOKUP(--A387,[3]表10支出预算!$A$4:$F$6666,6,FALSE),0)</f>
        <v>0</v>
      </c>
      <c r="E387" s="292"/>
    </row>
    <row r="388" ht="36" customHeight="1" spans="1:5">
      <c r="A388" s="415" t="s">
        <v>742</v>
      </c>
      <c r="B388" s="285" t="s">
        <v>743</v>
      </c>
      <c r="C388" s="323">
        <f>IFERROR(VLOOKUP(A388,[3]表3支出执行情况!$A$5:$D$6666,4,FALSE),0)</f>
        <v>0</v>
      </c>
      <c r="D388" s="323">
        <f>IFERROR(VLOOKUP(--A388,[3]表10支出预算!$A$4:$F$6666,6,FALSE),0)</f>
        <v>0</v>
      </c>
      <c r="E388" s="297"/>
    </row>
    <row r="389" ht="36" customHeight="1" spans="1:5">
      <c r="A389" s="416" t="s">
        <v>744</v>
      </c>
      <c r="B389" s="288" t="s">
        <v>745</v>
      </c>
      <c r="C389" s="323" t="str">
        <f>IFERROR(VLOOKUP(A389,[3]表3支出执行情况!$A$5:$D$6666,4,FALSE),0)</f>
        <v/>
      </c>
      <c r="D389" s="326">
        <f>IFERROR(VLOOKUP(--A389,[3]表10支出预算!$A$4:$F$6666,6,FALSE),0)</f>
        <v>0</v>
      </c>
      <c r="E389" s="292"/>
    </row>
    <row r="390" ht="36" customHeight="1" spans="1:5">
      <c r="A390" s="416" t="s">
        <v>746</v>
      </c>
      <c r="B390" s="288" t="s">
        <v>747</v>
      </c>
      <c r="C390" s="323" t="str">
        <f>IFERROR(VLOOKUP(A390,[3]表3支出执行情况!$A$5:$D$6666,4,FALSE),0)</f>
        <v/>
      </c>
      <c r="D390" s="326">
        <f>IFERROR(VLOOKUP(--A390,[3]表10支出预算!$A$4:$F$6666,6,FALSE),0)</f>
        <v>0</v>
      </c>
      <c r="E390" s="292"/>
    </row>
    <row r="391" ht="36" customHeight="1" spans="1:5">
      <c r="A391" s="416" t="s">
        <v>748</v>
      </c>
      <c r="B391" s="288" t="s">
        <v>749</v>
      </c>
      <c r="C391" s="323" t="str">
        <f>IFERROR(VLOOKUP(A391,[3]表3支出执行情况!$A$5:$D$6666,4,FALSE),0)</f>
        <v/>
      </c>
      <c r="D391" s="326">
        <f>IFERROR(VLOOKUP(--A391,[3]表10支出预算!$A$4:$F$6666,6,FALSE),0)</f>
        <v>0</v>
      </c>
      <c r="E391" s="292"/>
    </row>
    <row r="392" ht="36" customHeight="1" spans="1:5">
      <c r="A392" s="416" t="s">
        <v>750</v>
      </c>
      <c r="B392" s="288" t="s">
        <v>751</v>
      </c>
      <c r="C392" s="323" t="str">
        <f>IFERROR(VLOOKUP(A392,[3]表3支出执行情况!$A$5:$D$6666,4,FALSE),0)</f>
        <v/>
      </c>
      <c r="D392" s="326">
        <f>IFERROR(VLOOKUP(--A392,[3]表10支出预算!$A$4:$F$6666,6,FALSE),0)</f>
        <v>0</v>
      </c>
      <c r="E392" s="292"/>
    </row>
    <row r="393" ht="36" customHeight="1" spans="1:5">
      <c r="A393" s="416" t="s">
        <v>752</v>
      </c>
      <c r="B393" s="288" t="s">
        <v>753</v>
      </c>
      <c r="C393" s="323" t="str">
        <f>IFERROR(VLOOKUP(A393,[3]表3支出执行情况!$A$5:$D$6666,4,FALSE),0)</f>
        <v/>
      </c>
      <c r="D393" s="326">
        <f>IFERROR(VLOOKUP(--A393,[3]表10支出预算!$A$4:$F$6666,6,FALSE),0)</f>
        <v>0</v>
      </c>
      <c r="E393" s="292"/>
    </row>
    <row r="394" ht="36" customHeight="1" spans="1:5">
      <c r="A394" s="415" t="s">
        <v>754</v>
      </c>
      <c r="B394" s="285" t="s">
        <v>755</v>
      </c>
      <c r="C394" s="323">
        <f>IFERROR(VLOOKUP(A394,[3]表3支出执行情况!$A$5:$D$6666,4,FALSE),0)</f>
        <v>0</v>
      </c>
      <c r="D394" s="323">
        <f>IFERROR(VLOOKUP(--A394,[3]表10支出预算!$A$4:$F$6666,6,FALSE),0)</f>
        <v>0</v>
      </c>
      <c r="E394" s="297"/>
    </row>
    <row r="395" ht="36" customHeight="1" spans="1:5">
      <c r="A395" s="416" t="s">
        <v>756</v>
      </c>
      <c r="B395" s="288" t="s">
        <v>757</v>
      </c>
      <c r="C395" s="323" t="str">
        <f>IFERROR(VLOOKUP(A395,[3]表3支出执行情况!$A$5:$D$6666,4,FALSE),0)</f>
        <v/>
      </c>
      <c r="D395" s="326">
        <f>IFERROR(VLOOKUP(--A395,[3]表10支出预算!$A$4:$F$6666,6,FALSE),0)</f>
        <v>0</v>
      </c>
      <c r="E395" s="292"/>
    </row>
    <row r="396" ht="36" customHeight="1" spans="1:5">
      <c r="A396" s="416" t="s">
        <v>758</v>
      </c>
      <c r="B396" s="288" t="s">
        <v>759</v>
      </c>
      <c r="C396" s="323" t="str">
        <f>IFERROR(VLOOKUP(A396,[3]表3支出执行情况!$A$5:$D$6666,4,FALSE),0)</f>
        <v/>
      </c>
      <c r="D396" s="326">
        <f>IFERROR(VLOOKUP(--A396,[3]表10支出预算!$A$4:$F$6666,6,FALSE),0)</f>
        <v>0</v>
      </c>
      <c r="E396" s="292"/>
    </row>
    <row r="397" ht="36" customHeight="1" spans="1:5">
      <c r="A397" s="416" t="s">
        <v>760</v>
      </c>
      <c r="B397" s="288" t="s">
        <v>761</v>
      </c>
      <c r="C397" s="323" t="str">
        <f>IFERROR(VLOOKUP(A397,[3]表3支出执行情况!$A$5:$D$6666,4,FALSE),0)</f>
        <v/>
      </c>
      <c r="D397" s="326">
        <f>IFERROR(VLOOKUP(--A397,[3]表10支出预算!$A$4:$F$6666,6,FALSE),0)</f>
        <v>0</v>
      </c>
      <c r="E397" s="292"/>
    </row>
    <row r="398" ht="36" customHeight="1" spans="1:5">
      <c r="A398" s="415" t="s">
        <v>762</v>
      </c>
      <c r="B398" s="285" t="s">
        <v>763</v>
      </c>
      <c r="C398" s="323">
        <f>IFERROR(VLOOKUP(A398,[3]表3支出执行情况!$A$5:$D$6666,4,FALSE),0)</f>
        <v>0</v>
      </c>
      <c r="D398" s="323">
        <f>IFERROR(VLOOKUP(--A398,[3]表10支出预算!$A$4:$F$6666,6,FALSE),0)</f>
        <v>0</v>
      </c>
      <c r="E398" s="297"/>
    </row>
    <row r="399" ht="36" customHeight="1" spans="1:5">
      <c r="A399" s="416" t="s">
        <v>764</v>
      </c>
      <c r="B399" s="288" t="s">
        <v>765</v>
      </c>
      <c r="C399" s="323" t="str">
        <f>IFERROR(VLOOKUP(A399,[3]表3支出执行情况!$A$5:$D$6666,4,FALSE),0)</f>
        <v/>
      </c>
      <c r="D399" s="326">
        <f>IFERROR(VLOOKUP(--A399,[3]表10支出预算!$A$4:$F$6666,6,FALSE),0)</f>
        <v>0</v>
      </c>
      <c r="E399" s="292"/>
    </row>
    <row r="400" ht="36" customHeight="1" spans="1:5">
      <c r="A400" s="416" t="s">
        <v>766</v>
      </c>
      <c r="B400" s="288" t="s">
        <v>767</v>
      </c>
      <c r="C400" s="323" t="str">
        <f>IFERROR(VLOOKUP(A400,[3]表3支出执行情况!$A$5:$D$6666,4,FALSE),0)</f>
        <v/>
      </c>
      <c r="D400" s="326">
        <f>IFERROR(VLOOKUP(--A400,[3]表10支出预算!$A$4:$F$6666,6,FALSE),0)</f>
        <v>0</v>
      </c>
      <c r="E400" s="292"/>
    </row>
    <row r="401" ht="36" customHeight="1" spans="1:5">
      <c r="A401" s="416" t="s">
        <v>768</v>
      </c>
      <c r="B401" s="288" t="s">
        <v>769</v>
      </c>
      <c r="C401" s="323" t="str">
        <f>IFERROR(VLOOKUP(A401,[3]表3支出执行情况!$A$5:$D$6666,4,FALSE),0)</f>
        <v/>
      </c>
      <c r="D401" s="326">
        <f>IFERROR(VLOOKUP(--A401,[3]表10支出预算!$A$4:$F$6666,6,FALSE),0)</f>
        <v>0</v>
      </c>
      <c r="E401" s="292"/>
    </row>
    <row r="402" ht="36" customHeight="1" spans="1:5">
      <c r="A402" s="415" t="s">
        <v>770</v>
      </c>
      <c r="B402" s="285" t="s">
        <v>771</v>
      </c>
      <c r="C402" s="323">
        <f>IFERROR(VLOOKUP(A402,[3]表3支出执行情况!$A$5:$D$6666,4,FALSE),0)</f>
        <v>0</v>
      </c>
      <c r="D402" s="323">
        <f>IFERROR(VLOOKUP(--A402,[3]表10支出预算!$A$4:$F$6666,6,FALSE),0)</f>
        <v>130</v>
      </c>
      <c r="E402" s="297"/>
    </row>
    <row r="403" ht="36" customHeight="1" spans="1:5">
      <c r="A403" s="416" t="s">
        <v>772</v>
      </c>
      <c r="B403" s="288" t="s">
        <v>773</v>
      </c>
      <c r="C403" s="323">
        <f>IFERROR(VLOOKUP(A403,[3]表3支出执行情况!$A$5:$D$6666,4,FALSE),0)</f>
        <v>0</v>
      </c>
      <c r="D403" s="326">
        <f>IFERROR(VLOOKUP(--A403,[3]表10支出预算!$A$4:$F$6666,6,FALSE),0)</f>
        <v>130</v>
      </c>
      <c r="E403" s="292"/>
    </row>
    <row r="404" ht="36" customHeight="1" spans="1:5">
      <c r="A404" s="416" t="s">
        <v>774</v>
      </c>
      <c r="B404" s="288" t="s">
        <v>775</v>
      </c>
      <c r="C404" s="323" t="str">
        <f>IFERROR(VLOOKUP(A404,[3]表3支出执行情况!$A$5:$D$6666,4,FALSE),0)</f>
        <v/>
      </c>
      <c r="D404" s="326">
        <f>IFERROR(VLOOKUP(--A404,[3]表10支出预算!$A$4:$F$6666,6,FALSE),0)</f>
        <v>0</v>
      </c>
      <c r="E404" s="292"/>
    </row>
    <row r="405" ht="36" customHeight="1" spans="1:5">
      <c r="A405" s="416" t="s">
        <v>776</v>
      </c>
      <c r="B405" s="288" t="s">
        <v>777</v>
      </c>
      <c r="C405" s="323">
        <f>IFERROR(VLOOKUP(A405,[3]表3支出执行情况!$A$5:$D$6666,4,FALSE),0)</f>
        <v>0</v>
      </c>
      <c r="D405" s="326">
        <f>IFERROR(VLOOKUP(--A405,[3]表10支出预算!$A$4:$F$6666,6,FALSE),0)</f>
        <v>0</v>
      </c>
      <c r="E405" s="292"/>
    </row>
    <row r="406" ht="36" customHeight="1" spans="1:5">
      <c r="A406" s="415" t="s">
        <v>778</v>
      </c>
      <c r="B406" s="285" t="s">
        <v>779</v>
      </c>
      <c r="C406" s="323">
        <f>IFERROR(VLOOKUP(A406,[3]表3支出执行情况!$A$5:$D$6666,4,FALSE),0)</f>
        <v>0</v>
      </c>
      <c r="D406" s="323">
        <f>IFERROR(VLOOKUP(--A406,[3]表10支出预算!$A$4:$F$6666,6,FALSE),0)</f>
        <v>0</v>
      </c>
      <c r="E406" s="297"/>
    </row>
    <row r="407" ht="36" customHeight="1" spans="1:5">
      <c r="A407" s="416" t="s">
        <v>780</v>
      </c>
      <c r="B407" s="288" t="s">
        <v>781</v>
      </c>
      <c r="C407" s="323">
        <f>IFERROR(VLOOKUP(A407,[3]表3支出执行情况!$A$5:$D$6666,4,FALSE),0)</f>
        <v>0</v>
      </c>
      <c r="D407" s="326">
        <f>IFERROR(VLOOKUP(--A407,[3]表10支出预算!$A$4:$F$6666,6,FALSE),0)</f>
        <v>0</v>
      </c>
      <c r="E407" s="292"/>
    </row>
    <row r="408" ht="36" customHeight="1" spans="1:5">
      <c r="A408" s="416" t="s">
        <v>782</v>
      </c>
      <c r="B408" s="288" t="s">
        <v>783</v>
      </c>
      <c r="C408" s="323">
        <f>IFERROR(VLOOKUP(A408,[3]表3支出执行情况!$A$5:$D$6666,4,FALSE),0)</f>
        <v>0</v>
      </c>
      <c r="D408" s="326">
        <f>IFERROR(VLOOKUP(--A408,[3]表10支出预算!$A$4:$F$6666,6,FALSE),0)</f>
        <v>0</v>
      </c>
      <c r="E408" s="292"/>
    </row>
    <row r="409" ht="36" customHeight="1" spans="1:5">
      <c r="A409" s="416" t="s">
        <v>784</v>
      </c>
      <c r="B409" s="288" t="s">
        <v>785</v>
      </c>
      <c r="C409" s="323">
        <f>IFERROR(VLOOKUP(A409,[3]表3支出执行情况!$A$5:$D$6666,4,FALSE),0)</f>
        <v>0</v>
      </c>
      <c r="D409" s="326">
        <f>IFERROR(VLOOKUP(--A409,[3]表10支出预算!$A$4:$F$6666,6,FALSE),0)</f>
        <v>0</v>
      </c>
      <c r="E409" s="292"/>
    </row>
    <row r="410" ht="36" customHeight="1" spans="1:5">
      <c r="A410" s="416" t="s">
        <v>786</v>
      </c>
      <c r="B410" s="288" t="s">
        <v>787</v>
      </c>
      <c r="C410" s="323">
        <f>IFERROR(VLOOKUP(A410,[3]表3支出执行情况!$A$5:$D$6666,4,FALSE),0)</f>
        <v>0</v>
      </c>
      <c r="D410" s="326">
        <f>IFERROR(VLOOKUP(--A410,[3]表10支出预算!$A$4:$F$6666,6,FALSE),0)</f>
        <v>0</v>
      </c>
      <c r="E410" s="292"/>
    </row>
    <row r="411" ht="36" customHeight="1" spans="1:5">
      <c r="A411" s="416" t="s">
        <v>788</v>
      </c>
      <c r="B411" s="288" t="s">
        <v>789</v>
      </c>
      <c r="C411" s="323">
        <f>IFERROR(VLOOKUP(A411,[3]表3支出执行情况!$A$5:$D$6666,4,FALSE),0)</f>
        <v>0</v>
      </c>
      <c r="D411" s="326">
        <f>IFERROR(VLOOKUP(--A411,[3]表10支出预算!$A$4:$F$6666,6,FALSE),0)</f>
        <v>0</v>
      </c>
      <c r="E411" s="292"/>
    </row>
    <row r="412" ht="36" customHeight="1" spans="1:5">
      <c r="A412" s="415" t="s">
        <v>790</v>
      </c>
      <c r="B412" s="285" t="s">
        <v>791</v>
      </c>
      <c r="C412" s="323">
        <f>IFERROR(VLOOKUP(A412,[3]表3支出执行情况!$A$5:$D$6666,4,FALSE),0)</f>
        <v>0</v>
      </c>
      <c r="D412" s="323">
        <f>IFERROR(VLOOKUP(--A412,[3]表10支出预算!$A$4:$F$6666,6,FALSE),0)</f>
        <v>0</v>
      </c>
      <c r="E412" s="297"/>
    </row>
    <row r="413" s="406" customFormat="1" ht="36" customHeight="1" spans="1:5">
      <c r="A413" s="416" t="s">
        <v>792</v>
      </c>
      <c r="B413" s="288" t="s">
        <v>793</v>
      </c>
      <c r="C413" s="323">
        <f>IFERROR(VLOOKUP(A413,[3]表3支出执行情况!$A$5:$D$6666,4,FALSE),0)</f>
        <v>0</v>
      </c>
      <c r="D413" s="326">
        <f>IFERROR(VLOOKUP(--A413,[3]表10支出预算!$A$4:$F$6666,6,FALSE),0)</f>
        <v>0</v>
      </c>
      <c r="E413" s="292"/>
    </row>
    <row r="414" ht="36" customHeight="1" spans="1:5">
      <c r="A414" s="416" t="s">
        <v>794</v>
      </c>
      <c r="B414" s="288" t="s">
        <v>795</v>
      </c>
      <c r="C414" s="323">
        <f>IFERROR(VLOOKUP(A414,[3]表3支出执行情况!$A$5:$D$6666,4,FALSE),0)</f>
        <v>0</v>
      </c>
      <c r="D414" s="326">
        <f>IFERROR(VLOOKUP(--A414,[3]表10支出预算!$A$4:$F$6666,6,FALSE),0)</f>
        <v>0</v>
      </c>
      <c r="E414" s="292"/>
    </row>
    <row r="415" ht="36" customHeight="1" spans="1:5">
      <c r="A415" s="416" t="s">
        <v>796</v>
      </c>
      <c r="B415" s="288" t="s">
        <v>797</v>
      </c>
      <c r="C415" s="323">
        <f>IFERROR(VLOOKUP(A415,[3]表3支出执行情况!$A$5:$D$6666,4,FALSE),0)</f>
        <v>0</v>
      </c>
      <c r="D415" s="326">
        <f>IFERROR(VLOOKUP(--A415,[3]表10支出预算!$A$4:$F$6666,6,FALSE),0)</f>
        <v>0</v>
      </c>
      <c r="E415" s="292"/>
    </row>
    <row r="416" s="406" customFormat="1" ht="36" customHeight="1" spans="1:5">
      <c r="A416" s="416" t="s">
        <v>798</v>
      </c>
      <c r="B416" s="288" t="s">
        <v>799</v>
      </c>
      <c r="C416" s="323">
        <f>IFERROR(VLOOKUP(A416,[3]表3支出执行情况!$A$5:$D$6666,4,FALSE),0)</f>
        <v>0</v>
      </c>
      <c r="D416" s="326">
        <f>IFERROR(VLOOKUP(--A416,[3]表10支出预算!$A$4:$F$6666,6,FALSE),0)</f>
        <v>0</v>
      </c>
      <c r="E416" s="292"/>
    </row>
    <row r="417" ht="36" customHeight="1" spans="1:5">
      <c r="A417" s="416" t="s">
        <v>800</v>
      </c>
      <c r="B417" s="288" t="s">
        <v>801</v>
      </c>
      <c r="C417" s="323">
        <f>IFERROR(VLOOKUP(A417,[3]表3支出执行情况!$A$5:$D$6666,4,FALSE),0)</f>
        <v>0</v>
      </c>
      <c r="D417" s="326">
        <f>IFERROR(VLOOKUP(--A417,[3]表10支出预算!$A$4:$F$6666,6,FALSE),0)</f>
        <v>0</v>
      </c>
      <c r="E417" s="292"/>
    </row>
    <row r="418" ht="36" customHeight="1" spans="1:5">
      <c r="A418" s="416" t="s">
        <v>802</v>
      </c>
      <c r="B418" s="288" t="s">
        <v>803</v>
      </c>
      <c r="C418" s="323">
        <f>IFERROR(VLOOKUP(A418,[3]表3支出执行情况!$A$5:$D$6666,4,FALSE),0)</f>
        <v>0</v>
      </c>
      <c r="D418" s="326">
        <f>IFERROR(VLOOKUP(--A418,[3]表10支出预算!$A$4:$F$6666,6,FALSE),0)</f>
        <v>0</v>
      </c>
      <c r="E418" s="292"/>
    </row>
    <row r="419" ht="36" customHeight="1" spans="1:5">
      <c r="A419" s="415" t="s">
        <v>804</v>
      </c>
      <c r="B419" s="285" t="s">
        <v>805</v>
      </c>
      <c r="C419" s="323">
        <f>IFERROR(VLOOKUP(A419,[3]表3支出执行情况!$A$5:$D$6666,4,FALSE),0)</f>
        <v>7073</v>
      </c>
      <c r="D419" s="323">
        <f>IFERROR(VLOOKUP(--A419,[3]表10支出预算!$A$4:$F$6666,6,FALSE),0)</f>
        <v>2000</v>
      </c>
      <c r="E419" s="297">
        <f>(D419-C419)/C419</f>
        <v>-0.717</v>
      </c>
    </row>
    <row r="420" ht="36" customHeight="1" spans="1:5">
      <c r="A420" s="290">
        <v>2059999</v>
      </c>
      <c r="B420" s="288" t="s">
        <v>806</v>
      </c>
      <c r="C420" s="323">
        <f>IFERROR(VLOOKUP(A420,[3]表3支出执行情况!$A$5:$D$6666,4,FALSE),0)</f>
        <v>7073</v>
      </c>
      <c r="D420" s="326">
        <f>IFERROR(VLOOKUP(--A420,[3]表10支出预算!$A$4:$F$6666,6,FALSE),0)</f>
        <v>2000</v>
      </c>
      <c r="E420" s="292">
        <f>(D420-C420)/C420</f>
        <v>-0.717</v>
      </c>
    </row>
    <row r="421" ht="36" customHeight="1" spans="1:5">
      <c r="A421" s="419" t="s">
        <v>807</v>
      </c>
      <c r="B421" s="420" t="s">
        <v>518</v>
      </c>
      <c r="C421" s="323">
        <f>IFERROR(VLOOKUP(A421,[3]表3支出执行情况!$A$5:$D$6666,4,FALSE),0)</f>
        <v>0</v>
      </c>
      <c r="D421" s="421">
        <f>IFERROR(VLOOKUP(--A421,[3]表10支出预算!$A$4:$F$6666,6,FALSE),0)</f>
        <v>0</v>
      </c>
      <c r="E421" s="297"/>
    </row>
    <row r="422" ht="36" customHeight="1" spans="1:5">
      <c r="A422" s="419" t="s">
        <v>808</v>
      </c>
      <c r="B422" s="420" t="s">
        <v>809</v>
      </c>
      <c r="C422" s="323">
        <f>IFERROR(VLOOKUP(A422,[3]表3支出执行情况!$A$5:$D$6666,4,FALSE),0)</f>
        <v>0</v>
      </c>
      <c r="D422" s="421">
        <f>IFERROR(VLOOKUP(--A422,[3]表10支出预算!$A$4:$F$6666,6,FALSE),0)</f>
        <v>0</v>
      </c>
      <c r="E422" s="297"/>
    </row>
    <row r="423" ht="36" customHeight="1" spans="1:5">
      <c r="A423" s="415" t="s">
        <v>79</v>
      </c>
      <c r="B423" s="285" t="s">
        <v>80</v>
      </c>
      <c r="C423" s="323">
        <f>IFERROR(VLOOKUP(A423,[3]表3支出执行情况!$A$5:$D$6666,4,FALSE),0)</f>
        <v>934</v>
      </c>
      <c r="D423" s="323">
        <f>IFERROR(VLOOKUP(--A423,[3]表10支出预算!$A$4:$F$6666,6,FALSE),0)</f>
        <v>974</v>
      </c>
      <c r="E423" s="297">
        <f>(D423-C423)/C423</f>
        <v>0.043</v>
      </c>
    </row>
    <row r="424" ht="36" customHeight="1" spans="1:5">
      <c r="A424" s="415" t="s">
        <v>810</v>
      </c>
      <c r="B424" s="285" t="s">
        <v>811</v>
      </c>
      <c r="C424" s="323">
        <f>IFERROR(VLOOKUP(A424,[3]表3支出执行情况!$A$5:$D$6666,4,FALSE),0)</f>
        <v>190</v>
      </c>
      <c r="D424" s="323">
        <f>IFERROR(VLOOKUP(--A424,[3]表10支出预算!$A$4:$F$6666,6,FALSE),0)</f>
        <v>97</v>
      </c>
      <c r="E424" s="297">
        <f>(D424-C424)/C424</f>
        <v>-0.489</v>
      </c>
    </row>
    <row r="425" ht="36" customHeight="1" spans="1:5">
      <c r="A425" s="416" t="s">
        <v>812</v>
      </c>
      <c r="B425" s="288" t="s">
        <v>138</v>
      </c>
      <c r="C425" s="323">
        <f>IFERROR(VLOOKUP(A425,[3]表3支出执行情况!$A$5:$D$6666,4,FALSE),0)</f>
        <v>190</v>
      </c>
      <c r="D425" s="326">
        <f>IFERROR(VLOOKUP(--A425,[3]表10支出预算!$A$4:$F$6666,6,FALSE),0)</f>
        <v>97</v>
      </c>
      <c r="E425" s="292">
        <f>(D425-C425)/C425</f>
        <v>-0.489</v>
      </c>
    </row>
    <row r="426" ht="36" customHeight="1" spans="1:5">
      <c r="A426" s="416" t="s">
        <v>813</v>
      </c>
      <c r="B426" s="288" t="s">
        <v>140</v>
      </c>
      <c r="C426" s="323">
        <f>IFERROR(VLOOKUP(A426,[3]表3支出执行情况!$A$5:$D$6666,4,FALSE),0)</f>
        <v>0</v>
      </c>
      <c r="D426" s="326">
        <f>IFERROR(VLOOKUP(--A426,[3]表10支出预算!$A$4:$F$6666,6,FALSE),0)</f>
        <v>0</v>
      </c>
      <c r="E426" s="292"/>
    </row>
    <row r="427" ht="36" customHeight="1" spans="1:5">
      <c r="A427" s="416" t="s">
        <v>814</v>
      </c>
      <c r="B427" s="288" t="s">
        <v>142</v>
      </c>
      <c r="C427" s="323">
        <f>IFERROR(VLOOKUP(A427,[3]表3支出执行情况!$A$5:$D$6666,4,FALSE),0)</f>
        <v>0</v>
      </c>
      <c r="D427" s="326">
        <f>IFERROR(VLOOKUP(--A427,[3]表10支出预算!$A$4:$F$6666,6,FALSE),0)</f>
        <v>0</v>
      </c>
      <c r="E427" s="292"/>
    </row>
    <row r="428" ht="36" customHeight="1" spans="1:5">
      <c r="A428" s="416" t="s">
        <v>815</v>
      </c>
      <c r="B428" s="288" t="s">
        <v>816</v>
      </c>
      <c r="C428" s="323">
        <f>IFERROR(VLOOKUP(A428,[3]表3支出执行情况!$A$5:$D$6666,4,FALSE),0)</f>
        <v>0</v>
      </c>
      <c r="D428" s="326">
        <f>IFERROR(VLOOKUP(--A428,[3]表10支出预算!$A$4:$F$6666,6,FALSE),0)</f>
        <v>0</v>
      </c>
      <c r="E428" s="292"/>
    </row>
    <row r="429" ht="36" customHeight="1" spans="1:5">
      <c r="A429" s="415" t="s">
        <v>817</v>
      </c>
      <c r="B429" s="285" t="s">
        <v>818</v>
      </c>
      <c r="C429" s="323">
        <f>IFERROR(VLOOKUP(A429,[3]表3支出执行情况!$A$5:$D$6666,4,FALSE),0)</f>
        <v>0</v>
      </c>
      <c r="D429" s="323">
        <f>IFERROR(VLOOKUP(--A429,[3]表10支出预算!$A$4:$F$6666,6,FALSE),0)</f>
        <v>0</v>
      </c>
      <c r="E429" s="297"/>
    </row>
    <row r="430" ht="36" customHeight="1" spans="1:5">
      <c r="A430" s="416" t="s">
        <v>819</v>
      </c>
      <c r="B430" s="288" t="s">
        <v>820</v>
      </c>
      <c r="C430" s="323" t="str">
        <f>IFERROR(VLOOKUP(A430,[3]表3支出执行情况!$A$5:$D$6666,4,FALSE),0)</f>
        <v/>
      </c>
      <c r="D430" s="326">
        <f>IFERROR(VLOOKUP(--A430,[3]表10支出预算!$A$4:$F$6666,6,FALSE),0)</f>
        <v>0</v>
      </c>
      <c r="E430" s="292"/>
    </row>
    <row r="431" ht="36" customHeight="1" spans="1:5">
      <c r="A431" s="416" t="s">
        <v>821</v>
      </c>
      <c r="B431" s="288" t="s">
        <v>822</v>
      </c>
      <c r="C431" s="323" t="str">
        <f>IFERROR(VLOOKUP(A431,[3]表3支出执行情况!$A$5:$D$6666,4,FALSE),0)</f>
        <v/>
      </c>
      <c r="D431" s="326">
        <f>IFERROR(VLOOKUP(--A431,[3]表10支出预算!$A$4:$F$6666,6,FALSE),0)</f>
        <v>0</v>
      </c>
      <c r="E431" s="292"/>
    </row>
    <row r="432" ht="36" customHeight="1" spans="1:5">
      <c r="A432" s="416" t="s">
        <v>823</v>
      </c>
      <c r="B432" s="288" t="s">
        <v>824</v>
      </c>
      <c r="C432" s="323" t="str">
        <f>IFERROR(VLOOKUP(A432,[3]表3支出执行情况!$A$5:$D$6666,4,FALSE),0)</f>
        <v/>
      </c>
      <c r="D432" s="326">
        <f>IFERROR(VLOOKUP(--A432,[3]表10支出预算!$A$4:$F$6666,6,FALSE),0)</f>
        <v>0</v>
      </c>
      <c r="E432" s="292"/>
    </row>
    <row r="433" ht="36" customHeight="1" spans="1:5">
      <c r="A433" s="416" t="s">
        <v>825</v>
      </c>
      <c r="B433" s="288" t="s">
        <v>826</v>
      </c>
      <c r="C433" s="323" t="str">
        <f>IFERROR(VLOOKUP(A433,[3]表3支出执行情况!$A$5:$D$6666,4,FALSE),0)</f>
        <v/>
      </c>
      <c r="D433" s="326">
        <f>IFERROR(VLOOKUP(--A433,[3]表10支出预算!$A$4:$F$6666,6,FALSE),0)</f>
        <v>0</v>
      </c>
      <c r="E433" s="292"/>
    </row>
    <row r="434" ht="36" customHeight="1" spans="1:5">
      <c r="A434" s="416" t="s">
        <v>827</v>
      </c>
      <c r="B434" s="288" t="s">
        <v>828</v>
      </c>
      <c r="C434" s="323" t="str">
        <f>IFERROR(VLOOKUP(A434,[3]表3支出执行情况!$A$5:$D$6666,4,FALSE),0)</f>
        <v/>
      </c>
      <c r="D434" s="326">
        <f>IFERROR(VLOOKUP(--A434,[3]表10支出预算!$A$4:$F$6666,6,FALSE),0)</f>
        <v>0</v>
      </c>
      <c r="E434" s="292"/>
    </row>
    <row r="435" ht="36" customHeight="1" spans="1:5">
      <c r="A435" s="416" t="s">
        <v>829</v>
      </c>
      <c r="B435" s="288" t="s">
        <v>830</v>
      </c>
      <c r="C435" s="323" t="str">
        <f>IFERROR(VLOOKUP(A435,[3]表3支出执行情况!$A$5:$D$6666,4,FALSE),0)</f>
        <v/>
      </c>
      <c r="D435" s="326">
        <f>IFERROR(VLOOKUP(--A435,[3]表10支出预算!$A$4:$F$6666,6,FALSE),0)</f>
        <v>0</v>
      </c>
      <c r="E435" s="292"/>
    </row>
    <row r="436" ht="36" customHeight="1" spans="1:5">
      <c r="A436" s="418">
        <v>2060208</v>
      </c>
      <c r="B436" s="425" t="s">
        <v>831</v>
      </c>
      <c r="C436" s="323" t="str">
        <f>IFERROR(VLOOKUP(A436,[3]表3支出执行情况!$A$5:$D$6666,4,FALSE),0)</f>
        <v/>
      </c>
      <c r="D436" s="326">
        <f>IFERROR(VLOOKUP(--A436,[3]表10支出预算!$A$4:$F$6666,6,FALSE),0)</f>
        <v>0</v>
      </c>
      <c r="E436" s="292"/>
    </row>
    <row r="437" ht="36" customHeight="1" spans="1:5">
      <c r="A437" s="416" t="s">
        <v>832</v>
      </c>
      <c r="B437" s="288" t="s">
        <v>833</v>
      </c>
      <c r="C437" s="323" t="str">
        <f>IFERROR(VLOOKUP(A437,[3]表3支出执行情况!$A$5:$D$6666,4,FALSE),0)</f>
        <v/>
      </c>
      <c r="D437" s="326">
        <f>IFERROR(VLOOKUP(--A437,[3]表10支出预算!$A$4:$F$6666,6,FALSE),0)</f>
        <v>0</v>
      </c>
      <c r="E437" s="292"/>
    </row>
    <row r="438" ht="36" customHeight="1" spans="1:5">
      <c r="A438" s="415" t="s">
        <v>834</v>
      </c>
      <c r="B438" s="285" t="s">
        <v>835</v>
      </c>
      <c r="C438" s="323">
        <f>IFERROR(VLOOKUP(A438,[3]表3支出执行情况!$A$5:$D$6666,4,FALSE),0)</f>
        <v>0</v>
      </c>
      <c r="D438" s="323">
        <f>IFERROR(VLOOKUP(--A438,[3]表10支出预算!$A$4:$F$6666,6,FALSE),0)</f>
        <v>0</v>
      </c>
      <c r="E438" s="297"/>
    </row>
    <row r="439" ht="36" customHeight="1" spans="1:5">
      <c r="A439" s="416" t="s">
        <v>836</v>
      </c>
      <c r="B439" s="288" t="s">
        <v>820</v>
      </c>
      <c r="C439" s="323" t="str">
        <f>IFERROR(VLOOKUP(A439,[3]表3支出执行情况!$A$5:$D$6666,4,FALSE),0)</f>
        <v/>
      </c>
      <c r="D439" s="326">
        <f>IFERROR(VLOOKUP(--A439,[3]表10支出预算!$A$4:$F$6666,6,FALSE),0)</f>
        <v>0</v>
      </c>
      <c r="E439" s="292"/>
    </row>
    <row r="440" ht="36" customHeight="1" spans="1:5">
      <c r="A440" s="416" t="s">
        <v>837</v>
      </c>
      <c r="B440" s="288" t="s">
        <v>838</v>
      </c>
      <c r="C440" s="323" t="str">
        <f>IFERROR(VLOOKUP(A440,[3]表3支出执行情况!$A$5:$D$6666,4,FALSE),0)</f>
        <v/>
      </c>
      <c r="D440" s="326">
        <f>IFERROR(VLOOKUP(--A440,[3]表10支出预算!$A$4:$F$6666,6,FALSE),0)</f>
        <v>0</v>
      </c>
      <c r="E440" s="292"/>
    </row>
    <row r="441" ht="36" customHeight="1" spans="1:5">
      <c r="A441" s="416" t="s">
        <v>839</v>
      </c>
      <c r="B441" s="288" t="s">
        <v>840</v>
      </c>
      <c r="C441" s="323" t="str">
        <f>IFERROR(VLOOKUP(A441,[3]表3支出执行情况!$A$5:$D$6666,4,FALSE),0)</f>
        <v/>
      </c>
      <c r="D441" s="326">
        <f>IFERROR(VLOOKUP(--A441,[3]表10支出预算!$A$4:$F$6666,6,FALSE),0)</f>
        <v>0</v>
      </c>
      <c r="E441" s="292"/>
    </row>
    <row r="442" ht="36" customHeight="1" spans="1:5">
      <c r="A442" s="416" t="s">
        <v>841</v>
      </c>
      <c r="B442" s="288" t="s">
        <v>842</v>
      </c>
      <c r="C442" s="323" t="str">
        <f>IFERROR(VLOOKUP(A442,[3]表3支出执行情况!$A$5:$D$6666,4,FALSE),0)</f>
        <v/>
      </c>
      <c r="D442" s="326">
        <f>IFERROR(VLOOKUP(--A442,[3]表10支出预算!$A$4:$F$6666,6,FALSE),0)</f>
        <v>0</v>
      </c>
      <c r="E442" s="292"/>
    </row>
    <row r="443" ht="36" customHeight="1" spans="1:5">
      <c r="A443" s="416" t="s">
        <v>843</v>
      </c>
      <c r="B443" s="288" t="s">
        <v>844</v>
      </c>
      <c r="C443" s="323" t="str">
        <f>IFERROR(VLOOKUP(A443,[3]表3支出执行情况!$A$5:$D$6666,4,FALSE),0)</f>
        <v/>
      </c>
      <c r="D443" s="326">
        <f>IFERROR(VLOOKUP(--A443,[3]表10支出预算!$A$4:$F$6666,6,FALSE),0)</f>
        <v>0</v>
      </c>
      <c r="E443" s="292"/>
    </row>
    <row r="444" ht="36" customHeight="1" spans="1:5">
      <c r="A444" s="415" t="s">
        <v>845</v>
      </c>
      <c r="B444" s="285" t="s">
        <v>846</v>
      </c>
      <c r="C444" s="323">
        <f>IFERROR(VLOOKUP(A444,[3]表3支出执行情况!$A$5:$D$6666,4,FALSE),0)</f>
        <v>554</v>
      </c>
      <c r="D444" s="323">
        <f>IFERROR(VLOOKUP(--A444,[3]表10支出预算!$A$4:$F$6666,6,FALSE),0)</f>
        <v>600</v>
      </c>
      <c r="E444" s="297">
        <f>(D444-C444)/C444</f>
        <v>0.083</v>
      </c>
    </row>
    <row r="445" ht="36" customHeight="1" spans="1:5">
      <c r="A445" s="416" t="s">
        <v>847</v>
      </c>
      <c r="B445" s="288" t="s">
        <v>820</v>
      </c>
      <c r="C445" s="323">
        <f>IFERROR(VLOOKUP(A445,[3]表3支出执行情况!$A$5:$D$6666,4,FALSE),0)</f>
        <v>0</v>
      </c>
      <c r="D445" s="326">
        <f>IFERROR(VLOOKUP(--A445,[3]表10支出预算!$A$4:$F$6666,6,FALSE),0)</f>
        <v>0</v>
      </c>
      <c r="E445" s="292"/>
    </row>
    <row r="446" ht="36" customHeight="1" spans="1:5">
      <c r="A446" s="416" t="s">
        <v>848</v>
      </c>
      <c r="B446" s="288" t="s">
        <v>849</v>
      </c>
      <c r="C446" s="323" t="str">
        <f>IFERROR(VLOOKUP(A446,[3]表3支出执行情况!$A$5:$D$6666,4,FALSE),0)</f>
        <v/>
      </c>
      <c r="D446" s="326">
        <f>IFERROR(VLOOKUP(--A446,[3]表10支出预算!$A$4:$F$6666,6,FALSE),0)</f>
        <v>0</v>
      </c>
      <c r="E446" s="292"/>
    </row>
    <row r="447" ht="36" customHeight="1" spans="1:5">
      <c r="A447" s="426">
        <v>2060405</v>
      </c>
      <c r="B447" s="288" t="s">
        <v>850</v>
      </c>
      <c r="C447" s="323" t="str">
        <f>IFERROR(VLOOKUP(A447,[3]表3支出执行情况!$A$5:$D$6666,4,FALSE),0)</f>
        <v/>
      </c>
      <c r="D447" s="326">
        <f>IFERROR(VLOOKUP(--A447,[3]表10支出预算!$A$4:$F$6666,6,FALSE),0)</f>
        <v>0</v>
      </c>
      <c r="E447" s="292"/>
    </row>
    <row r="448" ht="36" customHeight="1" spans="1:5">
      <c r="A448" s="416" t="s">
        <v>851</v>
      </c>
      <c r="B448" s="288" t="s">
        <v>852</v>
      </c>
      <c r="C448" s="323">
        <f>IFERROR(VLOOKUP(A448,[3]表3支出执行情况!$A$5:$D$6666,4,FALSE),0)</f>
        <v>554</v>
      </c>
      <c r="D448" s="326">
        <f>IFERROR(VLOOKUP(--A448,[3]表10支出预算!$A$4:$F$6666,6,FALSE),0)</f>
        <v>600</v>
      </c>
      <c r="E448" s="292">
        <f>(D448-C448)/C448</f>
        <v>0.083</v>
      </c>
    </row>
    <row r="449" ht="36" customHeight="1" spans="1:5">
      <c r="A449" s="415" t="s">
        <v>853</v>
      </c>
      <c r="B449" s="285" t="s">
        <v>854</v>
      </c>
      <c r="C449" s="323">
        <f>IFERROR(VLOOKUP(A449,[3]表3支出执行情况!$A$5:$D$6666,4,FALSE),0)</f>
        <v>0</v>
      </c>
      <c r="D449" s="323">
        <f>IFERROR(VLOOKUP(--A449,[3]表10支出预算!$A$4:$F$6666,6,FALSE),0)</f>
        <v>0</v>
      </c>
      <c r="E449" s="297"/>
    </row>
    <row r="450" ht="36" customHeight="1" spans="1:5">
      <c r="A450" s="416" t="s">
        <v>855</v>
      </c>
      <c r="B450" s="288" t="s">
        <v>820</v>
      </c>
      <c r="C450" s="323" t="str">
        <f>IFERROR(VLOOKUP(A450,[3]表3支出执行情况!$A$5:$D$6666,4,FALSE),0)</f>
        <v/>
      </c>
      <c r="D450" s="326">
        <f>IFERROR(VLOOKUP(--A450,[3]表10支出预算!$A$4:$F$6666,6,FALSE),0)</f>
        <v>0</v>
      </c>
      <c r="E450" s="292"/>
    </row>
    <row r="451" ht="36" customHeight="1" spans="1:5">
      <c r="A451" s="416" t="s">
        <v>856</v>
      </c>
      <c r="B451" s="288" t="s">
        <v>857</v>
      </c>
      <c r="C451" s="323" t="str">
        <f>IFERROR(VLOOKUP(A451,[3]表3支出执行情况!$A$5:$D$6666,4,FALSE),0)</f>
        <v/>
      </c>
      <c r="D451" s="326">
        <f>IFERROR(VLOOKUP(--A451,[3]表10支出预算!$A$4:$F$6666,6,FALSE),0)</f>
        <v>0</v>
      </c>
      <c r="E451" s="292"/>
    </row>
    <row r="452" ht="36" customHeight="1" spans="1:5">
      <c r="A452" s="416" t="s">
        <v>858</v>
      </c>
      <c r="B452" s="288" t="s">
        <v>859</v>
      </c>
      <c r="C452" s="323" t="str">
        <f>IFERROR(VLOOKUP(A452,[3]表3支出执行情况!$A$5:$D$6666,4,FALSE),0)</f>
        <v/>
      </c>
      <c r="D452" s="326">
        <f>IFERROR(VLOOKUP(--A452,[3]表10支出预算!$A$4:$F$6666,6,FALSE),0)</f>
        <v>0</v>
      </c>
      <c r="E452" s="292"/>
    </row>
    <row r="453" ht="36" customHeight="1" spans="1:5">
      <c r="A453" s="416" t="s">
        <v>860</v>
      </c>
      <c r="B453" s="288" t="s">
        <v>861</v>
      </c>
      <c r="C453" s="323" t="str">
        <f>IFERROR(VLOOKUP(A453,[3]表3支出执行情况!$A$5:$D$6666,4,FALSE),0)</f>
        <v/>
      </c>
      <c r="D453" s="326">
        <f>IFERROR(VLOOKUP(--A453,[3]表10支出预算!$A$4:$F$6666,6,FALSE),0)</f>
        <v>0</v>
      </c>
      <c r="E453" s="292"/>
    </row>
    <row r="454" ht="36" customHeight="1" spans="1:5">
      <c r="A454" s="415" t="s">
        <v>862</v>
      </c>
      <c r="B454" s="285" t="s">
        <v>863</v>
      </c>
      <c r="C454" s="323">
        <f>IFERROR(VLOOKUP(A454,[3]表3支出执行情况!$A$5:$D$6666,4,FALSE),0)</f>
        <v>0</v>
      </c>
      <c r="D454" s="323">
        <f>IFERROR(VLOOKUP(--A454,[3]表10支出预算!$A$4:$F$6666,6,FALSE),0)</f>
        <v>0</v>
      </c>
      <c r="E454" s="297"/>
    </row>
    <row r="455" ht="36" customHeight="1" spans="1:5">
      <c r="A455" s="416" t="s">
        <v>864</v>
      </c>
      <c r="B455" s="288" t="s">
        <v>865</v>
      </c>
      <c r="C455" s="323" t="str">
        <f>IFERROR(VLOOKUP(A455,[3]表3支出执行情况!$A$5:$D$6666,4,FALSE),0)</f>
        <v/>
      </c>
      <c r="D455" s="326">
        <f>IFERROR(VLOOKUP(--A455,[3]表10支出预算!$A$4:$F$6666,6,FALSE),0)</f>
        <v>0</v>
      </c>
      <c r="E455" s="292"/>
    </row>
    <row r="456" ht="36" customHeight="1" spans="1:5">
      <c r="A456" s="416" t="s">
        <v>866</v>
      </c>
      <c r="B456" s="288" t="s">
        <v>867</v>
      </c>
      <c r="C456" s="323" t="str">
        <f>IFERROR(VLOOKUP(A456,[3]表3支出执行情况!$A$5:$D$6666,4,FALSE),0)</f>
        <v/>
      </c>
      <c r="D456" s="326">
        <f>IFERROR(VLOOKUP(--A456,[3]表10支出预算!$A$4:$F$6666,6,FALSE),0)</f>
        <v>0</v>
      </c>
      <c r="E456" s="292"/>
    </row>
    <row r="457" ht="36" customHeight="1" spans="1:5">
      <c r="A457" s="416" t="s">
        <v>868</v>
      </c>
      <c r="B457" s="288" t="s">
        <v>869</v>
      </c>
      <c r="C457" s="323" t="str">
        <f>IFERROR(VLOOKUP(A457,[3]表3支出执行情况!$A$5:$D$6666,4,FALSE),0)</f>
        <v/>
      </c>
      <c r="D457" s="326">
        <f>IFERROR(VLOOKUP(--A457,[3]表10支出预算!$A$4:$F$6666,6,FALSE),0)</f>
        <v>0</v>
      </c>
      <c r="E457" s="292"/>
    </row>
    <row r="458" ht="36" customHeight="1" spans="1:5">
      <c r="A458" s="416" t="s">
        <v>870</v>
      </c>
      <c r="B458" s="288" t="s">
        <v>871</v>
      </c>
      <c r="C458" s="323" t="str">
        <f>IFERROR(VLOOKUP(A458,[3]表3支出执行情况!$A$5:$D$6666,4,FALSE),0)</f>
        <v/>
      </c>
      <c r="D458" s="326">
        <f>IFERROR(VLOOKUP(--A458,[3]表10支出预算!$A$4:$F$6666,6,FALSE),0)</f>
        <v>0</v>
      </c>
      <c r="E458" s="292"/>
    </row>
    <row r="459" ht="36" customHeight="1" spans="1:5">
      <c r="A459" s="415" t="s">
        <v>872</v>
      </c>
      <c r="B459" s="285" t="s">
        <v>873</v>
      </c>
      <c r="C459" s="323">
        <f>IFERROR(VLOOKUP(A459,[3]表3支出执行情况!$A$5:$D$6666,4,FALSE),0)</f>
        <v>190</v>
      </c>
      <c r="D459" s="323">
        <f>IFERROR(VLOOKUP(--A459,[3]表10支出预算!$A$4:$F$6666,6,FALSE),0)</f>
        <v>276</v>
      </c>
      <c r="E459" s="297">
        <f>(D459-C459)/C459</f>
        <v>0.453</v>
      </c>
    </row>
    <row r="460" ht="36" customHeight="1" spans="1:5">
      <c r="A460" s="416" t="s">
        <v>874</v>
      </c>
      <c r="B460" s="288" t="s">
        <v>820</v>
      </c>
      <c r="C460" s="323">
        <f>IFERROR(VLOOKUP(A460,[3]表3支出执行情况!$A$5:$D$6666,4,FALSE),0)</f>
        <v>88</v>
      </c>
      <c r="D460" s="326">
        <f>IFERROR(VLOOKUP(--A460,[3]表10支出预算!$A$4:$F$6666,6,FALSE),0)</f>
        <v>76</v>
      </c>
      <c r="E460" s="292">
        <f>(D460-C460)/C460</f>
        <v>-0.136</v>
      </c>
    </row>
    <row r="461" ht="36" customHeight="1" spans="1:5">
      <c r="A461" s="416" t="s">
        <v>875</v>
      </c>
      <c r="B461" s="288" t="s">
        <v>876</v>
      </c>
      <c r="C461" s="323">
        <f>IFERROR(VLOOKUP(A461,[3]表3支出执行情况!$A$5:$D$6666,4,FALSE),0)</f>
        <v>80</v>
      </c>
      <c r="D461" s="326">
        <f>IFERROR(VLOOKUP(--A461,[3]表10支出预算!$A$4:$F$6666,6,FALSE),0)</f>
        <v>200</v>
      </c>
      <c r="E461" s="292">
        <f>(D461-C461)/C461</f>
        <v>1.5</v>
      </c>
    </row>
    <row r="462" ht="36" customHeight="1" spans="1:5">
      <c r="A462" s="416" t="s">
        <v>877</v>
      </c>
      <c r="B462" s="288" t="s">
        <v>878</v>
      </c>
      <c r="C462" s="323">
        <f>IFERROR(VLOOKUP(A462,[3]表3支出执行情况!$A$5:$D$6666,4,FALSE),0)</f>
        <v>0</v>
      </c>
      <c r="D462" s="326">
        <f>IFERROR(VLOOKUP(--A462,[3]表10支出预算!$A$4:$F$6666,6,FALSE),0)</f>
        <v>0</v>
      </c>
      <c r="E462" s="292"/>
    </row>
    <row r="463" ht="36" customHeight="1" spans="1:5">
      <c r="A463" s="416" t="s">
        <v>879</v>
      </c>
      <c r="B463" s="288" t="s">
        <v>880</v>
      </c>
      <c r="C463" s="323">
        <f>IFERROR(VLOOKUP(A463,[3]表3支出执行情况!$A$5:$D$6666,4,FALSE),0)</f>
        <v>0</v>
      </c>
      <c r="D463" s="326">
        <f>IFERROR(VLOOKUP(--A463,[3]表10支出预算!$A$4:$F$6666,6,FALSE),0)</f>
        <v>0</v>
      </c>
      <c r="E463" s="292"/>
    </row>
    <row r="464" ht="36" customHeight="1" spans="1:5">
      <c r="A464" s="416" t="s">
        <v>881</v>
      </c>
      <c r="B464" s="288" t="s">
        <v>882</v>
      </c>
      <c r="C464" s="323">
        <f>IFERROR(VLOOKUP(A464,[3]表3支出执行情况!$A$5:$D$6666,4,FALSE),0)</f>
        <v>0</v>
      </c>
      <c r="D464" s="326">
        <f>IFERROR(VLOOKUP(--A464,[3]表10支出预算!$A$4:$F$6666,6,FALSE),0)</f>
        <v>0</v>
      </c>
      <c r="E464" s="292"/>
    </row>
    <row r="465" ht="36" customHeight="1" spans="1:5">
      <c r="A465" s="416" t="s">
        <v>883</v>
      </c>
      <c r="B465" s="288" t="s">
        <v>884</v>
      </c>
      <c r="C465" s="323">
        <f>IFERROR(VLOOKUP(A465,[3]表3支出执行情况!$A$5:$D$6666,4,FALSE),0)</f>
        <v>22</v>
      </c>
      <c r="D465" s="326">
        <f>IFERROR(VLOOKUP(--A465,[3]表10支出预算!$A$4:$F$6666,6,FALSE),0)</f>
        <v>0</v>
      </c>
      <c r="E465" s="292">
        <f>(D465-C465)/C465</f>
        <v>-1</v>
      </c>
    </row>
    <row r="466" ht="36" customHeight="1" spans="1:5">
      <c r="A466" s="415" t="s">
        <v>885</v>
      </c>
      <c r="B466" s="285" t="s">
        <v>886</v>
      </c>
      <c r="C466" s="323">
        <f>IFERROR(VLOOKUP(A466,[3]表3支出执行情况!$A$5:$D$6666,4,FALSE),0)</f>
        <v>0</v>
      </c>
      <c r="D466" s="323">
        <f>IFERROR(VLOOKUP(--A466,[3]表10支出预算!$A$4:$F$6666,6,FALSE),0)</f>
        <v>0</v>
      </c>
      <c r="E466" s="297"/>
    </row>
    <row r="467" ht="36" customHeight="1" spans="1:5">
      <c r="A467" s="416" t="s">
        <v>887</v>
      </c>
      <c r="B467" s="288" t="s">
        <v>888</v>
      </c>
      <c r="C467" s="323" t="str">
        <f>IFERROR(VLOOKUP(A467,[3]表3支出执行情况!$A$5:$D$6666,4,FALSE),0)</f>
        <v/>
      </c>
      <c r="D467" s="326">
        <f>IFERROR(VLOOKUP(--A467,[3]表10支出预算!$A$4:$F$6666,6,FALSE),0)</f>
        <v>0</v>
      </c>
      <c r="E467" s="292"/>
    </row>
    <row r="468" ht="36" customHeight="1" spans="1:5">
      <c r="A468" s="416" t="s">
        <v>889</v>
      </c>
      <c r="B468" s="288" t="s">
        <v>890</v>
      </c>
      <c r="C468" s="323" t="str">
        <f>IFERROR(VLOOKUP(A468,[3]表3支出执行情况!$A$5:$D$6666,4,FALSE),0)</f>
        <v/>
      </c>
      <c r="D468" s="326">
        <f>IFERROR(VLOOKUP(--A468,[3]表10支出预算!$A$4:$F$6666,6,FALSE),0)</f>
        <v>0</v>
      </c>
      <c r="E468" s="292"/>
    </row>
    <row r="469" ht="36" customHeight="1" spans="1:5">
      <c r="A469" s="416" t="s">
        <v>891</v>
      </c>
      <c r="B469" s="288" t="s">
        <v>892</v>
      </c>
      <c r="C469" s="323">
        <f>IFERROR(VLOOKUP(A469,[3]表3支出执行情况!$A$5:$D$6666,4,FALSE),0)</f>
        <v>0</v>
      </c>
      <c r="D469" s="326">
        <f>IFERROR(VLOOKUP(--A469,[3]表10支出预算!$A$4:$F$6666,6,FALSE),0)</f>
        <v>0</v>
      </c>
      <c r="E469" s="292"/>
    </row>
    <row r="470" ht="36" customHeight="1" spans="1:5">
      <c r="A470" s="415" t="s">
        <v>893</v>
      </c>
      <c r="B470" s="285" t="s">
        <v>894</v>
      </c>
      <c r="C470" s="323">
        <f>IFERROR(VLOOKUP(A470,[3]表3支出执行情况!$A$5:$D$6666,4,FALSE),0)</f>
        <v>0</v>
      </c>
      <c r="D470" s="323">
        <f>IFERROR(VLOOKUP(--A470,[3]表10支出预算!$A$4:$F$6666,6,FALSE),0)</f>
        <v>0</v>
      </c>
      <c r="E470" s="297"/>
    </row>
    <row r="471" ht="36" customHeight="1" spans="1:5">
      <c r="A471" s="416" t="s">
        <v>895</v>
      </c>
      <c r="B471" s="288" t="s">
        <v>896</v>
      </c>
      <c r="C471" s="323" t="str">
        <f>IFERROR(VLOOKUP(A471,[3]表3支出执行情况!$A$5:$D$6666,4,FALSE),0)</f>
        <v/>
      </c>
      <c r="D471" s="326">
        <f>IFERROR(VLOOKUP(--A471,[3]表10支出预算!$A$4:$F$6666,6,FALSE),0)</f>
        <v>0</v>
      </c>
      <c r="E471" s="292"/>
    </row>
    <row r="472" ht="36" customHeight="1" spans="1:5">
      <c r="A472" s="416" t="s">
        <v>897</v>
      </c>
      <c r="B472" s="288" t="s">
        <v>898</v>
      </c>
      <c r="C472" s="323" t="str">
        <f>IFERROR(VLOOKUP(A472,[3]表3支出执行情况!$A$5:$D$6666,4,FALSE),0)</f>
        <v/>
      </c>
      <c r="D472" s="326">
        <f>IFERROR(VLOOKUP(--A472,[3]表10支出预算!$A$4:$F$6666,6,FALSE),0)</f>
        <v>0</v>
      </c>
      <c r="E472" s="292"/>
    </row>
    <row r="473" ht="36" customHeight="1" spans="1:5">
      <c r="A473" s="416" t="s">
        <v>899</v>
      </c>
      <c r="B473" s="288" t="s">
        <v>900</v>
      </c>
      <c r="C473" s="323" t="str">
        <f>IFERROR(VLOOKUP(A473,[3]表3支出执行情况!$A$5:$D$6666,4,FALSE),0)</f>
        <v/>
      </c>
      <c r="D473" s="326">
        <f>IFERROR(VLOOKUP(--A473,[3]表10支出预算!$A$4:$F$6666,6,FALSE),0)</f>
        <v>0</v>
      </c>
      <c r="E473" s="292"/>
    </row>
    <row r="474" ht="36" customHeight="1" spans="1:5">
      <c r="A474" s="415" t="s">
        <v>901</v>
      </c>
      <c r="B474" s="285" t="s">
        <v>902</v>
      </c>
      <c r="C474" s="323">
        <f>IFERROR(VLOOKUP(A474,[3]表3支出执行情况!$A$5:$D$6666,4,FALSE),0)</f>
        <v>0</v>
      </c>
      <c r="D474" s="323">
        <f>IFERROR(VLOOKUP(--A474,[3]表10支出预算!$A$4:$F$6666,6,FALSE),0)</f>
        <v>0</v>
      </c>
      <c r="E474" s="297"/>
    </row>
    <row r="475" ht="36" customHeight="1" spans="1:5">
      <c r="A475" s="416" t="s">
        <v>903</v>
      </c>
      <c r="B475" s="288" t="s">
        <v>904</v>
      </c>
      <c r="C475" s="323">
        <f>IFERROR(VLOOKUP(A475,[3]表3支出执行情况!$A$5:$D$6666,4,FALSE),0)</f>
        <v>0</v>
      </c>
      <c r="D475" s="326">
        <f>IFERROR(VLOOKUP(--A475,[3]表10支出预算!$A$4:$F$6666,6,FALSE),0)</f>
        <v>0</v>
      </c>
      <c r="E475" s="292"/>
    </row>
    <row r="476" ht="36" customHeight="1" spans="1:5">
      <c r="A476" s="416" t="s">
        <v>905</v>
      </c>
      <c r="B476" s="288" t="s">
        <v>906</v>
      </c>
      <c r="C476" s="323" t="str">
        <f>IFERROR(VLOOKUP(A476,[3]表3支出执行情况!$A$5:$D$6666,4,FALSE),0)</f>
        <v/>
      </c>
      <c r="D476" s="326">
        <f>IFERROR(VLOOKUP(--A476,[3]表10支出预算!$A$4:$F$6666,6,FALSE),0)</f>
        <v>0</v>
      </c>
      <c r="E476" s="292"/>
    </row>
    <row r="477" ht="36" customHeight="1" spans="1:5">
      <c r="A477" s="416" t="s">
        <v>907</v>
      </c>
      <c r="B477" s="288" t="s">
        <v>908</v>
      </c>
      <c r="C477" s="323" t="str">
        <f>IFERROR(VLOOKUP(A477,[3]表3支出执行情况!$A$5:$D$6666,4,FALSE),0)</f>
        <v/>
      </c>
      <c r="D477" s="326">
        <f>IFERROR(VLOOKUP(--A477,[3]表10支出预算!$A$4:$F$6666,6,FALSE),0)</f>
        <v>0</v>
      </c>
      <c r="E477" s="292"/>
    </row>
    <row r="478" ht="36" customHeight="1" spans="1:5">
      <c r="A478" s="416" t="s">
        <v>909</v>
      </c>
      <c r="B478" s="288" t="s">
        <v>910</v>
      </c>
      <c r="C478" s="323">
        <f>IFERROR(VLOOKUP(A478,[3]表3支出执行情况!$A$5:$D$6666,4,FALSE),0)</f>
        <v>0</v>
      </c>
      <c r="D478" s="326">
        <f>IFERROR(VLOOKUP(--A478,[3]表10支出预算!$A$4:$F$6666,6,FALSE),0)</f>
        <v>0</v>
      </c>
      <c r="E478" s="292"/>
    </row>
    <row r="479" ht="36" customHeight="1" spans="1:5">
      <c r="A479" s="415" t="s">
        <v>911</v>
      </c>
      <c r="B479" s="420" t="s">
        <v>518</v>
      </c>
      <c r="C479" s="323">
        <f>IFERROR(VLOOKUP(A479,[3]表3支出执行情况!$A$5:$D$6666,4,FALSE),0)</f>
        <v>0</v>
      </c>
      <c r="D479" s="421">
        <f>IFERROR(VLOOKUP(--A479,[3]表10支出预算!$A$4:$F$6666,6,FALSE),0)</f>
        <v>0</v>
      </c>
      <c r="E479" s="297"/>
    </row>
    <row r="480" ht="36" customHeight="1" spans="1:5">
      <c r="A480" s="415" t="s">
        <v>81</v>
      </c>
      <c r="B480" s="285" t="s">
        <v>82</v>
      </c>
      <c r="C480" s="323">
        <f>IFERROR(VLOOKUP(A480,[3]表3支出执行情况!$A$5:$D$6666,4,FALSE),0)</f>
        <v>4075</v>
      </c>
      <c r="D480" s="323">
        <f>IFERROR(VLOOKUP(--A480,[3]表10支出预算!$A$4:$F$6666,6,FALSE),0)</f>
        <v>3164</v>
      </c>
      <c r="E480" s="297">
        <f>(D480-C480)/C480</f>
        <v>-0.224</v>
      </c>
    </row>
    <row r="481" ht="36" customHeight="1" spans="1:5">
      <c r="A481" s="415" t="s">
        <v>912</v>
      </c>
      <c r="B481" s="285" t="s">
        <v>913</v>
      </c>
      <c r="C481" s="323">
        <f>IFERROR(VLOOKUP(A481,[3]表3支出执行情况!$A$5:$D$6666,4,FALSE),0)</f>
        <v>2143</v>
      </c>
      <c r="D481" s="323">
        <f>IFERROR(VLOOKUP(--A481,[3]表10支出预算!$A$4:$F$6666,6,FALSE),0)</f>
        <v>1883</v>
      </c>
      <c r="E481" s="297">
        <f>(D481-C481)/C481</f>
        <v>-0.121</v>
      </c>
    </row>
    <row r="482" ht="36" customHeight="1" spans="1:5">
      <c r="A482" s="416" t="s">
        <v>914</v>
      </c>
      <c r="B482" s="288" t="s">
        <v>138</v>
      </c>
      <c r="C482" s="323">
        <f>IFERROR(VLOOKUP(A482,[3]表3支出执行情况!$A$5:$D$6666,4,FALSE),0)</f>
        <v>1459</v>
      </c>
      <c r="D482" s="326">
        <f>IFERROR(VLOOKUP(--A482,[3]表10支出预算!$A$4:$F$6666,6,FALSE),0)</f>
        <v>1259</v>
      </c>
      <c r="E482" s="292">
        <f>(D482-C482)/C482</f>
        <v>-0.137</v>
      </c>
    </row>
    <row r="483" ht="36" customHeight="1" spans="1:5">
      <c r="A483" s="416" t="s">
        <v>915</v>
      </c>
      <c r="B483" s="288" t="s">
        <v>140</v>
      </c>
      <c r="C483" s="323">
        <f>IFERROR(VLOOKUP(A483,[3]表3支出执行情况!$A$5:$D$6666,4,FALSE),0)</f>
        <v>0</v>
      </c>
      <c r="D483" s="326">
        <f>IFERROR(VLOOKUP(--A483,[3]表10支出预算!$A$4:$F$6666,6,FALSE),0)</f>
        <v>0</v>
      </c>
      <c r="E483" s="292"/>
    </row>
    <row r="484" ht="36" customHeight="1" spans="1:5">
      <c r="A484" s="416" t="s">
        <v>916</v>
      </c>
      <c r="B484" s="288" t="s">
        <v>142</v>
      </c>
      <c r="C484" s="323">
        <f>IFERROR(VLOOKUP(A484,[3]表3支出执行情况!$A$5:$D$6666,4,FALSE),0)</f>
        <v>0</v>
      </c>
      <c r="D484" s="326">
        <f>IFERROR(VLOOKUP(--A484,[3]表10支出预算!$A$4:$F$6666,6,FALSE),0)</f>
        <v>0</v>
      </c>
      <c r="E484" s="292"/>
    </row>
    <row r="485" ht="36" customHeight="1" spans="1:5">
      <c r="A485" s="416" t="s">
        <v>917</v>
      </c>
      <c r="B485" s="288" t="s">
        <v>918</v>
      </c>
      <c r="C485" s="323">
        <f>IFERROR(VLOOKUP(A485,[3]表3支出执行情况!$A$5:$D$6666,4,FALSE),0)</f>
        <v>0</v>
      </c>
      <c r="D485" s="326">
        <f>IFERROR(VLOOKUP(--A485,[3]表10支出预算!$A$4:$F$6666,6,FALSE),0)</f>
        <v>0</v>
      </c>
      <c r="E485" s="292"/>
    </row>
    <row r="486" ht="36" customHeight="1" spans="1:5">
      <c r="A486" s="416" t="s">
        <v>919</v>
      </c>
      <c r="B486" s="288" t="s">
        <v>920</v>
      </c>
      <c r="C486" s="323" t="str">
        <f>IFERROR(VLOOKUP(A486,[3]表3支出执行情况!$A$5:$D$6666,4,FALSE),0)</f>
        <v/>
      </c>
      <c r="D486" s="326">
        <f>IFERROR(VLOOKUP(--A486,[3]表10支出预算!$A$4:$F$6666,6,FALSE),0)</f>
        <v>0</v>
      </c>
      <c r="E486" s="292"/>
    </row>
    <row r="487" ht="36" customHeight="1" spans="1:5">
      <c r="A487" s="416" t="s">
        <v>921</v>
      </c>
      <c r="B487" s="288" t="s">
        <v>922</v>
      </c>
      <c r="C487" s="323" t="str">
        <f>IFERROR(VLOOKUP(A487,[3]表3支出执行情况!$A$5:$D$6666,4,FALSE),0)</f>
        <v/>
      </c>
      <c r="D487" s="326">
        <f>IFERROR(VLOOKUP(--A487,[3]表10支出预算!$A$4:$F$6666,6,FALSE),0)</f>
        <v>0</v>
      </c>
      <c r="E487" s="292"/>
    </row>
    <row r="488" ht="36" customHeight="1" spans="1:5">
      <c r="A488" s="416" t="s">
        <v>923</v>
      </c>
      <c r="B488" s="288" t="s">
        <v>924</v>
      </c>
      <c r="C488" s="323" t="str">
        <f>IFERROR(VLOOKUP(A488,[3]表3支出执行情况!$A$5:$D$6666,4,FALSE),0)</f>
        <v/>
      </c>
      <c r="D488" s="326">
        <f>IFERROR(VLOOKUP(--A488,[3]表10支出预算!$A$4:$F$6666,6,FALSE),0)</f>
        <v>0</v>
      </c>
      <c r="E488" s="292"/>
    </row>
    <row r="489" ht="36" customHeight="1" spans="1:5">
      <c r="A489" s="416" t="s">
        <v>925</v>
      </c>
      <c r="B489" s="288" t="s">
        <v>926</v>
      </c>
      <c r="C489" s="323">
        <f>IFERROR(VLOOKUP(A489,[3]表3支出执行情况!$A$5:$D$6666,4,FALSE),0)</f>
        <v>0</v>
      </c>
      <c r="D489" s="326">
        <f>IFERROR(VLOOKUP(--A489,[3]表10支出预算!$A$4:$F$6666,6,FALSE),0)</f>
        <v>0</v>
      </c>
      <c r="E489" s="292"/>
    </row>
    <row r="490" ht="36" customHeight="1" spans="1:5">
      <c r="A490" s="416" t="s">
        <v>927</v>
      </c>
      <c r="B490" s="288" t="s">
        <v>928</v>
      </c>
      <c r="C490" s="323">
        <f>IFERROR(VLOOKUP(A490,[3]表3支出执行情况!$A$5:$D$6666,4,FALSE),0)</f>
        <v>0</v>
      </c>
      <c r="D490" s="326">
        <f>IFERROR(VLOOKUP(--A490,[3]表10支出预算!$A$4:$F$6666,6,FALSE),0)</f>
        <v>0</v>
      </c>
      <c r="E490" s="292"/>
    </row>
    <row r="491" ht="36" customHeight="1" spans="1:5">
      <c r="A491" s="416" t="s">
        <v>929</v>
      </c>
      <c r="B491" s="288" t="s">
        <v>930</v>
      </c>
      <c r="C491" s="323">
        <f>IFERROR(VLOOKUP(A491,[3]表3支出执行情况!$A$5:$D$6666,4,FALSE),0)</f>
        <v>0</v>
      </c>
      <c r="D491" s="326">
        <f>IFERROR(VLOOKUP(--A491,[3]表10支出预算!$A$4:$F$6666,6,FALSE),0)</f>
        <v>0</v>
      </c>
      <c r="E491" s="292"/>
    </row>
    <row r="492" ht="36" customHeight="1" spans="1:5">
      <c r="A492" s="416" t="s">
        <v>931</v>
      </c>
      <c r="B492" s="288" t="s">
        <v>932</v>
      </c>
      <c r="C492" s="323">
        <f>IFERROR(VLOOKUP(A492,[3]表3支出执行情况!$A$5:$D$6666,4,FALSE),0)</f>
        <v>0</v>
      </c>
      <c r="D492" s="326">
        <f>IFERROR(VLOOKUP(--A492,[3]表10支出预算!$A$4:$F$6666,6,FALSE),0)</f>
        <v>0</v>
      </c>
      <c r="E492" s="292"/>
    </row>
    <row r="493" ht="36" customHeight="1" spans="1:5">
      <c r="A493" s="416" t="s">
        <v>933</v>
      </c>
      <c r="B493" s="288" t="s">
        <v>934</v>
      </c>
      <c r="C493" s="323">
        <f>IFERROR(VLOOKUP(A493,[3]表3支出执行情况!$A$5:$D$6666,4,FALSE),0)</f>
        <v>0</v>
      </c>
      <c r="D493" s="326">
        <f>IFERROR(VLOOKUP(--A493,[3]表10支出预算!$A$4:$F$6666,6,FALSE),0)</f>
        <v>0</v>
      </c>
      <c r="E493" s="292"/>
    </row>
    <row r="494" ht="36" customHeight="1" spans="1:5">
      <c r="A494" s="416" t="s">
        <v>935</v>
      </c>
      <c r="B494" s="288" t="s">
        <v>936</v>
      </c>
      <c r="C494" s="323">
        <f>IFERROR(VLOOKUP(A494,[3]表3支出执行情况!$A$5:$D$6666,4,FALSE),0)</f>
        <v>0</v>
      </c>
      <c r="D494" s="326">
        <f>IFERROR(VLOOKUP(--A494,[3]表10支出预算!$A$4:$F$6666,6,FALSE),0)</f>
        <v>0</v>
      </c>
      <c r="E494" s="292"/>
    </row>
    <row r="495" ht="36" customHeight="1" spans="1:5">
      <c r="A495" s="416" t="s">
        <v>937</v>
      </c>
      <c r="B495" s="288" t="s">
        <v>938</v>
      </c>
      <c r="C495" s="323">
        <f>IFERROR(VLOOKUP(A495,[3]表3支出执行情况!$A$5:$D$6666,4,FALSE),0)</f>
        <v>0</v>
      </c>
      <c r="D495" s="326">
        <f>IFERROR(VLOOKUP(--A495,[3]表10支出预算!$A$4:$F$6666,6,FALSE),0)</f>
        <v>0</v>
      </c>
      <c r="E495" s="292"/>
    </row>
    <row r="496" ht="36" customHeight="1" spans="1:5">
      <c r="A496" s="416" t="s">
        <v>939</v>
      </c>
      <c r="B496" s="288" t="s">
        <v>940</v>
      </c>
      <c r="C496" s="323">
        <f>IFERROR(VLOOKUP(A496,[3]表3支出执行情况!$A$5:$D$6666,4,FALSE),0)</f>
        <v>684</v>
      </c>
      <c r="D496" s="326">
        <f>IFERROR(VLOOKUP(--A496,[3]表10支出预算!$A$4:$F$6666,6,FALSE),0)</f>
        <v>624</v>
      </c>
      <c r="E496" s="292">
        <f>(D496-C496)/C496</f>
        <v>-0.088</v>
      </c>
    </row>
    <row r="497" ht="36" customHeight="1" spans="1:5">
      <c r="A497" s="415" t="s">
        <v>941</v>
      </c>
      <c r="B497" s="285" t="s">
        <v>942</v>
      </c>
      <c r="C497" s="323">
        <f>IFERROR(VLOOKUP(A497,[3]表3支出执行情况!$A$5:$D$6666,4,FALSE),0)</f>
        <v>0</v>
      </c>
      <c r="D497" s="323">
        <f>IFERROR(VLOOKUP(--A497,[3]表10支出预算!$A$4:$F$6666,6,FALSE),0)</f>
        <v>0</v>
      </c>
      <c r="E497" s="297"/>
    </row>
    <row r="498" ht="36" customHeight="1" spans="1:5">
      <c r="A498" s="416" t="s">
        <v>943</v>
      </c>
      <c r="B498" s="288" t="s">
        <v>138</v>
      </c>
      <c r="C498" s="323" t="str">
        <f>IFERROR(VLOOKUP(A498,[3]表3支出执行情况!$A$5:$D$6666,4,FALSE),0)</f>
        <v/>
      </c>
      <c r="D498" s="326">
        <f>IFERROR(VLOOKUP(--A498,[3]表10支出预算!$A$4:$F$6666,6,FALSE),0)</f>
        <v>0</v>
      </c>
      <c r="E498" s="292"/>
    </row>
    <row r="499" ht="36" customHeight="1" spans="1:5">
      <c r="A499" s="416" t="s">
        <v>944</v>
      </c>
      <c r="B499" s="288" t="s">
        <v>140</v>
      </c>
      <c r="C499" s="323" t="str">
        <f>IFERROR(VLOOKUP(A499,[3]表3支出执行情况!$A$5:$D$6666,4,FALSE),0)</f>
        <v/>
      </c>
      <c r="D499" s="326">
        <f>IFERROR(VLOOKUP(--A499,[3]表10支出预算!$A$4:$F$6666,6,FALSE),0)</f>
        <v>0</v>
      </c>
      <c r="E499" s="292"/>
    </row>
    <row r="500" ht="36" customHeight="1" spans="1:5">
      <c r="A500" s="416" t="s">
        <v>945</v>
      </c>
      <c r="B500" s="288" t="s">
        <v>142</v>
      </c>
      <c r="C500" s="323" t="str">
        <f>IFERROR(VLOOKUP(A500,[3]表3支出执行情况!$A$5:$D$6666,4,FALSE),0)</f>
        <v/>
      </c>
      <c r="D500" s="326">
        <f>IFERROR(VLOOKUP(--A500,[3]表10支出预算!$A$4:$F$6666,6,FALSE),0)</f>
        <v>0</v>
      </c>
      <c r="E500" s="292"/>
    </row>
    <row r="501" ht="36" customHeight="1" spans="1:5">
      <c r="A501" s="416" t="s">
        <v>946</v>
      </c>
      <c r="B501" s="288" t="s">
        <v>947</v>
      </c>
      <c r="C501" s="323" t="str">
        <f>IFERROR(VLOOKUP(A501,[3]表3支出执行情况!$A$5:$D$6666,4,FALSE),0)</f>
        <v/>
      </c>
      <c r="D501" s="326">
        <f>IFERROR(VLOOKUP(--A501,[3]表10支出预算!$A$4:$F$6666,6,FALSE),0)</f>
        <v>0</v>
      </c>
      <c r="E501" s="292"/>
    </row>
    <row r="502" ht="36" customHeight="1" spans="1:5">
      <c r="A502" s="416" t="s">
        <v>948</v>
      </c>
      <c r="B502" s="288" t="s">
        <v>949</v>
      </c>
      <c r="C502" s="323" t="str">
        <f>IFERROR(VLOOKUP(A502,[3]表3支出执行情况!$A$5:$D$6666,4,FALSE),0)</f>
        <v/>
      </c>
      <c r="D502" s="326">
        <f>IFERROR(VLOOKUP(--A502,[3]表10支出预算!$A$4:$F$6666,6,FALSE),0)</f>
        <v>0</v>
      </c>
      <c r="E502" s="292"/>
    </row>
    <row r="503" ht="36" customHeight="1" spans="1:5">
      <c r="A503" s="416" t="s">
        <v>950</v>
      </c>
      <c r="B503" s="288" t="s">
        <v>951</v>
      </c>
      <c r="C503" s="323" t="str">
        <f>IFERROR(VLOOKUP(A503,[3]表3支出执行情况!$A$5:$D$6666,4,FALSE),0)</f>
        <v/>
      </c>
      <c r="D503" s="326">
        <f>IFERROR(VLOOKUP(--A503,[3]表10支出预算!$A$4:$F$6666,6,FALSE),0)</f>
        <v>0</v>
      </c>
      <c r="E503" s="292"/>
    </row>
    <row r="504" ht="36" customHeight="1" spans="1:5">
      <c r="A504" s="416" t="s">
        <v>952</v>
      </c>
      <c r="B504" s="288" t="s">
        <v>953</v>
      </c>
      <c r="C504" s="323" t="str">
        <f>IFERROR(VLOOKUP(A504,[3]表3支出执行情况!$A$5:$D$6666,4,FALSE),0)</f>
        <v/>
      </c>
      <c r="D504" s="326">
        <f>IFERROR(VLOOKUP(--A504,[3]表10支出预算!$A$4:$F$6666,6,FALSE),0)</f>
        <v>0</v>
      </c>
      <c r="E504" s="292"/>
    </row>
    <row r="505" ht="36" customHeight="1" spans="1:5">
      <c r="A505" s="415" t="s">
        <v>954</v>
      </c>
      <c r="B505" s="285" t="s">
        <v>955</v>
      </c>
      <c r="C505" s="323">
        <f>IFERROR(VLOOKUP(A505,[3]表3支出执行情况!$A$5:$D$6666,4,FALSE),0)</f>
        <v>1270</v>
      </c>
      <c r="D505" s="323">
        <f>IFERROR(VLOOKUP(--A505,[3]表10支出预算!$A$4:$F$6666,6,FALSE),0)</f>
        <v>500</v>
      </c>
      <c r="E505" s="297">
        <f>(D505-C505)/C505</f>
        <v>-0.606</v>
      </c>
    </row>
    <row r="506" ht="36" customHeight="1" spans="1:5">
      <c r="A506" s="416" t="s">
        <v>956</v>
      </c>
      <c r="B506" s="288" t="s">
        <v>138</v>
      </c>
      <c r="C506" s="323">
        <f>IFERROR(VLOOKUP(A506,[3]表3支出执行情况!$A$5:$D$6666,4,FALSE),0)</f>
        <v>0</v>
      </c>
      <c r="D506" s="326">
        <f>IFERROR(VLOOKUP(--A506,[3]表10支出预算!$A$4:$F$6666,6,FALSE),0)</f>
        <v>0</v>
      </c>
      <c r="E506" s="292"/>
    </row>
    <row r="507" ht="36" customHeight="1" spans="1:5">
      <c r="A507" s="416" t="s">
        <v>957</v>
      </c>
      <c r="B507" s="288" t="s">
        <v>140</v>
      </c>
      <c r="C507" s="323">
        <f>IFERROR(VLOOKUP(A507,[3]表3支出执行情况!$A$5:$D$6666,4,FALSE),0)</f>
        <v>0</v>
      </c>
      <c r="D507" s="326">
        <f>IFERROR(VLOOKUP(--A507,[3]表10支出预算!$A$4:$F$6666,6,FALSE),0)</f>
        <v>0</v>
      </c>
      <c r="E507" s="292"/>
    </row>
    <row r="508" ht="36" customHeight="1" spans="1:5">
      <c r="A508" s="416" t="s">
        <v>958</v>
      </c>
      <c r="B508" s="288" t="s">
        <v>142</v>
      </c>
      <c r="C508" s="323" t="str">
        <f>IFERROR(VLOOKUP(A508,[3]表3支出执行情况!$A$5:$D$6666,4,FALSE),0)</f>
        <v/>
      </c>
      <c r="D508" s="326">
        <f>IFERROR(VLOOKUP(--A508,[3]表10支出预算!$A$4:$F$6666,6,FALSE),0)</f>
        <v>0</v>
      </c>
      <c r="E508" s="292"/>
    </row>
    <row r="509" ht="36" customHeight="1" spans="1:5">
      <c r="A509" s="416" t="s">
        <v>959</v>
      </c>
      <c r="B509" s="288" t="s">
        <v>960</v>
      </c>
      <c r="C509" s="323" t="str">
        <f>IFERROR(VLOOKUP(A509,[3]表3支出执行情况!$A$5:$D$6666,4,FALSE),0)</f>
        <v/>
      </c>
      <c r="D509" s="326">
        <f>IFERROR(VLOOKUP(--A509,[3]表10支出预算!$A$4:$F$6666,6,FALSE),0)</f>
        <v>0</v>
      </c>
      <c r="E509" s="292"/>
    </row>
    <row r="510" ht="36" customHeight="1" spans="1:5">
      <c r="A510" s="416" t="s">
        <v>961</v>
      </c>
      <c r="B510" s="288" t="s">
        <v>962</v>
      </c>
      <c r="C510" s="323" t="str">
        <f>IFERROR(VLOOKUP(A510,[3]表3支出执行情况!$A$5:$D$6666,4,FALSE),0)</f>
        <v/>
      </c>
      <c r="D510" s="326">
        <f>IFERROR(VLOOKUP(--A510,[3]表10支出预算!$A$4:$F$6666,6,FALSE),0)</f>
        <v>0</v>
      </c>
      <c r="E510" s="292"/>
    </row>
    <row r="511" ht="36" customHeight="1" spans="1:5">
      <c r="A511" s="416" t="s">
        <v>963</v>
      </c>
      <c r="B511" s="288" t="s">
        <v>964</v>
      </c>
      <c r="C511" s="323" t="str">
        <f>IFERROR(VLOOKUP(A511,[3]表3支出执行情况!$A$5:$D$6666,4,FALSE),0)</f>
        <v/>
      </c>
      <c r="D511" s="326">
        <f>IFERROR(VLOOKUP(--A511,[3]表10支出预算!$A$4:$F$6666,6,FALSE),0)</f>
        <v>0</v>
      </c>
      <c r="E511" s="292"/>
    </row>
    <row r="512" ht="36" customHeight="1" spans="1:5">
      <c r="A512" s="416" t="s">
        <v>965</v>
      </c>
      <c r="B512" s="288" t="s">
        <v>966</v>
      </c>
      <c r="C512" s="323">
        <f>IFERROR(VLOOKUP(A512,[3]表3支出执行情况!$A$5:$D$6666,4,FALSE),0)</f>
        <v>1270</v>
      </c>
      <c r="D512" s="326">
        <f>IFERROR(VLOOKUP(--A512,[3]表10支出预算!$A$4:$F$6666,6,FALSE),0)</f>
        <v>500</v>
      </c>
      <c r="E512" s="292">
        <f>(D512-C512)/C512</f>
        <v>-0.606</v>
      </c>
    </row>
    <row r="513" ht="36" customHeight="1" spans="1:5">
      <c r="A513" s="416" t="s">
        <v>967</v>
      </c>
      <c r="B513" s="288" t="s">
        <v>968</v>
      </c>
      <c r="C513" s="323" t="str">
        <f>IFERROR(VLOOKUP(A513,[3]表3支出执行情况!$A$5:$D$6666,4,FALSE),0)</f>
        <v/>
      </c>
      <c r="D513" s="326">
        <f>IFERROR(VLOOKUP(--A513,[3]表10支出预算!$A$4:$F$6666,6,FALSE),0)</f>
        <v>0</v>
      </c>
      <c r="E513" s="292"/>
    </row>
    <row r="514" ht="36" customHeight="1" spans="1:5">
      <c r="A514" s="416" t="s">
        <v>969</v>
      </c>
      <c r="B514" s="288" t="s">
        <v>970</v>
      </c>
      <c r="C514" s="323" t="str">
        <f>IFERROR(VLOOKUP(A514,[3]表3支出执行情况!$A$5:$D$6666,4,FALSE),0)</f>
        <v/>
      </c>
      <c r="D514" s="326">
        <f>IFERROR(VLOOKUP(--A514,[3]表10支出预算!$A$4:$F$6666,6,FALSE),0)</f>
        <v>0</v>
      </c>
      <c r="E514" s="292"/>
    </row>
    <row r="515" ht="36" customHeight="1" spans="1:5">
      <c r="A515" s="416" t="s">
        <v>971</v>
      </c>
      <c r="B515" s="288" t="s">
        <v>972</v>
      </c>
      <c r="C515" s="323" t="str">
        <f>IFERROR(VLOOKUP(A515,[3]表3支出执行情况!$A$5:$D$6666,4,FALSE),0)</f>
        <v/>
      </c>
      <c r="D515" s="326">
        <f>IFERROR(VLOOKUP(--A515,[3]表10支出预算!$A$4:$F$6666,6,FALSE),0)</f>
        <v>0</v>
      </c>
      <c r="E515" s="292"/>
    </row>
    <row r="516" ht="36" customHeight="1" spans="1:5">
      <c r="A516" s="415" t="s">
        <v>973</v>
      </c>
      <c r="B516" s="285" t="s">
        <v>974</v>
      </c>
      <c r="C516" s="323">
        <f>IFERROR(VLOOKUP(A516,[3]表3支出执行情况!$A$5:$D$6666,4,FALSE),0)</f>
        <v>0</v>
      </c>
      <c r="D516" s="323">
        <f>IFERROR(VLOOKUP(--A516,[3]表10支出预算!$A$4:$F$6666,6,FALSE),0)</f>
        <v>0</v>
      </c>
      <c r="E516" s="297"/>
    </row>
    <row r="517" ht="36" customHeight="1" spans="1:5">
      <c r="A517" s="416" t="s">
        <v>975</v>
      </c>
      <c r="B517" s="288" t="s">
        <v>138</v>
      </c>
      <c r="C517" s="323" t="str">
        <f>IFERROR(VLOOKUP(A517,[3]表3支出执行情况!$A$5:$D$6666,4,FALSE),0)</f>
        <v/>
      </c>
      <c r="D517" s="326">
        <f>IFERROR(VLOOKUP(--A517,[3]表10支出预算!$A$4:$F$6666,6,FALSE),0)</f>
        <v>0</v>
      </c>
      <c r="E517" s="292"/>
    </row>
    <row r="518" ht="36" customHeight="1" spans="1:5">
      <c r="A518" s="416" t="s">
        <v>976</v>
      </c>
      <c r="B518" s="288" t="s">
        <v>140</v>
      </c>
      <c r="C518" s="323" t="str">
        <f>IFERROR(VLOOKUP(A518,[3]表3支出执行情况!$A$5:$D$6666,4,FALSE),0)</f>
        <v/>
      </c>
      <c r="D518" s="326">
        <f>IFERROR(VLOOKUP(--A518,[3]表10支出预算!$A$4:$F$6666,6,FALSE),0)</f>
        <v>0</v>
      </c>
      <c r="E518" s="292"/>
    </row>
    <row r="519" ht="36" customHeight="1" spans="1:5">
      <c r="A519" s="416" t="s">
        <v>977</v>
      </c>
      <c r="B519" s="288" t="s">
        <v>142</v>
      </c>
      <c r="C519" s="323" t="str">
        <f>IFERROR(VLOOKUP(A519,[3]表3支出执行情况!$A$5:$D$6666,4,FALSE),0)</f>
        <v/>
      </c>
      <c r="D519" s="326">
        <f>IFERROR(VLOOKUP(--A519,[3]表10支出预算!$A$4:$F$6666,6,FALSE),0)</f>
        <v>0</v>
      </c>
      <c r="E519" s="292"/>
    </row>
    <row r="520" ht="36" customHeight="1" spans="1:5">
      <c r="A520" s="416" t="s">
        <v>978</v>
      </c>
      <c r="B520" s="288" t="s">
        <v>979</v>
      </c>
      <c r="C520" s="323" t="str">
        <f>IFERROR(VLOOKUP(A520,[3]表3支出执行情况!$A$5:$D$6666,4,FALSE),0)</f>
        <v/>
      </c>
      <c r="D520" s="326">
        <f>IFERROR(VLOOKUP(--A520,[3]表10支出预算!$A$4:$F$6666,6,FALSE),0)</f>
        <v>0</v>
      </c>
      <c r="E520" s="292"/>
    </row>
    <row r="521" ht="36" customHeight="1" spans="1:5">
      <c r="A521" s="416" t="s">
        <v>980</v>
      </c>
      <c r="B521" s="288" t="s">
        <v>981</v>
      </c>
      <c r="C521" s="323" t="str">
        <f>IFERROR(VLOOKUP(A521,[3]表3支出执行情况!$A$5:$D$6666,4,FALSE),0)</f>
        <v/>
      </c>
      <c r="D521" s="326">
        <f>IFERROR(VLOOKUP(--A521,[3]表10支出预算!$A$4:$F$6666,6,FALSE),0)</f>
        <v>0</v>
      </c>
      <c r="E521" s="292"/>
    </row>
    <row r="522" ht="36" customHeight="1" spans="1:5">
      <c r="A522" s="416" t="s">
        <v>982</v>
      </c>
      <c r="B522" s="288" t="s">
        <v>983</v>
      </c>
      <c r="C522" s="323" t="str">
        <f>IFERROR(VLOOKUP(A522,[3]表3支出执行情况!$A$5:$D$6666,4,FALSE),0)</f>
        <v/>
      </c>
      <c r="D522" s="326">
        <f>IFERROR(VLOOKUP(--A522,[3]表10支出预算!$A$4:$F$6666,6,FALSE),0)</f>
        <v>0</v>
      </c>
      <c r="E522" s="292"/>
    </row>
    <row r="523" ht="36" customHeight="1" spans="1:5">
      <c r="A523" s="416" t="s">
        <v>984</v>
      </c>
      <c r="B523" s="288" t="s">
        <v>985</v>
      </c>
      <c r="C523" s="323" t="str">
        <f>IFERROR(VLOOKUP(A523,[3]表3支出执行情况!$A$5:$D$6666,4,FALSE),0)</f>
        <v/>
      </c>
      <c r="D523" s="326">
        <f>IFERROR(VLOOKUP(--A523,[3]表10支出预算!$A$4:$F$6666,6,FALSE),0)</f>
        <v>0</v>
      </c>
      <c r="E523" s="292"/>
    </row>
    <row r="524" ht="36" customHeight="1" spans="1:5">
      <c r="A524" s="416" t="s">
        <v>986</v>
      </c>
      <c r="B524" s="288" t="s">
        <v>987</v>
      </c>
      <c r="C524" s="323" t="str">
        <f>IFERROR(VLOOKUP(A524,[3]表3支出执行情况!$A$5:$D$6666,4,FALSE),0)</f>
        <v/>
      </c>
      <c r="D524" s="326">
        <f>IFERROR(VLOOKUP(--A524,[3]表10支出预算!$A$4:$F$6666,6,FALSE),0)</f>
        <v>0</v>
      </c>
      <c r="E524" s="292"/>
    </row>
    <row r="525" ht="36" customHeight="1" spans="1:5">
      <c r="A525" s="415" t="s">
        <v>988</v>
      </c>
      <c r="B525" s="285" t="s">
        <v>989</v>
      </c>
      <c r="C525" s="323">
        <f>IFERROR(VLOOKUP(A525,[3]表3支出执行情况!$A$5:$D$6666,4,FALSE),0)</f>
        <v>585</v>
      </c>
      <c r="D525" s="323">
        <f>IFERROR(VLOOKUP(--A525,[3]表10支出预算!$A$4:$F$6666,6,FALSE),0)</f>
        <v>621</v>
      </c>
      <c r="E525" s="297">
        <f>(D525-C525)/C525</f>
        <v>0.062</v>
      </c>
    </row>
    <row r="526" ht="36" customHeight="1" spans="1:5">
      <c r="A526" s="416" t="s">
        <v>990</v>
      </c>
      <c r="B526" s="288" t="s">
        <v>138</v>
      </c>
      <c r="C526" s="323">
        <f>IFERROR(VLOOKUP(A526,[3]表3支出执行情况!$A$5:$D$6666,4,FALSE),0)</f>
        <v>551</v>
      </c>
      <c r="D526" s="326">
        <f>IFERROR(VLOOKUP(--A526,[3]表10支出预算!$A$4:$F$6666,6,FALSE),0)</f>
        <v>621</v>
      </c>
      <c r="E526" s="292">
        <f>(D526-C526)/C526</f>
        <v>0.127</v>
      </c>
    </row>
    <row r="527" ht="36" customHeight="1" spans="1:5">
      <c r="A527" s="416" t="s">
        <v>991</v>
      </c>
      <c r="B527" s="288" t="s">
        <v>140</v>
      </c>
      <c r="C527" s="323">
        <f>IFERROR(VLOOKUP(A527,[3]表3支出执行情况!$A$5:$D$6666,4,FALSE),0)</f>
        <v>0</v>
      </c>
      <c r="D527" s="326">
        <f>IFERROR(VLOOKUP(--A527,[3]表10支出预算!$A$4:$F$6666,6,FALSE),0)</f>
        <v>0</v>
      </c>
      <c r="E527" s="292"/>
    </row>
    <row r="528" ht="36" customHeight="1" spans="1:5">
      <c r="A528" s="416" t="s">
        <v>992</v>
      </c>
      <c r="B528" s="288" t="s">
        <v>142</v>
      </c>
      <c r="C528" s="323" t="str">
        <f>IFERROR(VLOOKUP(A528,[3]表3支出执行情况!$A$5:$D$6666,4,FALSE),0)</f>
        <v/>
      </c>
      <c r="D528" s="326">
        <f>IFERROR(VLOOKUP(--A528,[3]表10支出预算!$A$4:$F$6666,6,FALSE),0)</f>
        <v>0</v>
      </c>
      <c r="E528" s="292"/>
    </row>
    <row r="529" ht="36" customHeight="1" spans="1:5">
      <c r="A529" s="416" t="s">
        <v>993</v>
      </c>
      <c r="B529" s="288" t="s">
        <v>994</v>
      </c>
      <c r="C529" s="323">
        <f>IFERROR(VLOOKUP(A529,[3]表3支出执行情况!$A$5:$D$6666,4,FALSE),0)</f>
        <v>0</v>
      </c>
      <c r="D529" s="326">
        <f>IFERROR(VLOOKUP(--A529,[3]表10支出预算!$A$4:$F$6666,6,FALSE),0)</f>
        <v>0</v>
      </c>
      <c r="E529" s="292"/>
    </row>
    <row r="530" ht="36" customHeight="1" spans="1:5">
      <c r="A530" s="416" t="s">
        <v>995</v>
      </c>
      <c r="B530" s="288" t="s">
        <v>996</v>
      </c>
      <c r="C530" s="323">
        <f>IFERROR(VLOOKUP(A530,[3]表3支出执行情况!$A$5:$D$6666,4,FALSE),0)</f>
        <v>0</v>
      </c>
      <c r="D530" s="326">
        <f>IFERROR(VLOOKUP(--A530,[3]表10支出预算!$A$4:$F$6666,6,FALSE),0)</f>
        <v>0</v>
      </c>
      <c r="E530" s="292"/>
    </row>
    <row r="531" ht="36" customHeight="1" spans="1:5">
      <c r="A531" s="416" t="s">
        <v>997</v>
      </c>
      <c r="B531" s="288" t="s">
        <v>998</v>
      </c>
      <c r="C531" s="323" t="str">
        <f>IFERROR(VLOOKUP(A531,[3]表3支出执行情况!$A$5:$D$6666,4,FALSE),0)</f>
        <v/>
      </c>
      <c r="D531" s="326">
        <f>IFERROR(VLOOKUP(--A531,[3]表10支出预算!$A$4:$F$6666,6,FALSE),0)</f>
        <v>0</v>
      </c>
      <c r="E531" s="292"/>
    </row>
    <row r="532" ht="36" customHeight="1" spans="1:5">
      <c r="A532" s="426" t="s">
        <v>999</v>
      </c>
      <c r="B532" s="288" t="s">
        <v>1000</v>
      </c>
      <c r="C532" s="323" t="str">
        <f>IFERROR(VLOOKUP(A532,[3]表3支出执行情况!$A$5:$D$6666,4,FALSE),0)</f>
        <v/>
      </c>
      <c r="D532" s="326">
        <f>IFERROR(VLOOKUP(--A532,[3]表10支出预算!$A$4:$F$6666,6,FALSE),0)</f>
        <v>0</v>
      </c>
      <c r="E532" s="292"/>
    </row>
    <row r="533" ht="36" customHeight="1" spans="1:5">
      <c r="A533" s="426" t="s">
        <v>1001</v>
      </c>
      <c r="B533" s="288" t="s">
        <v>1002</v>
      </c>
      <c r="C533" s="323" t="str">
        <f>IFERROR(VLOOKUP(A533,[3]表3支出执行情况!$A$5:$D$6666,4,FALSE),0)</f>
        <v/>
      </c>
      <c r="D533" s="326">
        <f>IFERROR(VLOOKUP(--A533,[3]表10支出预算!$A$4:$F$6666,6,FALSE),0)</f>
        <v>0</v>
      </c>
      <c r="E533" s="292"/>
    </row>
    <row r="534" ht="36" customHeight="1" spans="1:5">
      <c r="A534" s="416" t="s">
        <v>1003</v>
      </c>
      <c r="B534" s="288" t="s">
        <v>1004</v>
      </c>
      <c r="C534" s="323">
        <f>IFERROR(VLOOKUP(A534,[3]表3支出执行情况!$A$5:$D$6666,4,FALSE),0)</f>
        <v>34</v>
      </c>
      <c r="D534" s="326">
        <f>IFERROR(VLOOKUP(--A534,[3]表10支出预算!$A$4:$F$6666,6,FALSE),0)</f>
        <v>0</v>
      </c>
      <c r="E534" s="292">
        <f>(D534-C534)/C534</f>
        <v>-1</v>
      </c>
    </row>
    <row r="535" ht="36" customHeight="1" spans="1:5">
      <c r="A535" s="415" t="s">
        <v>1005</v>
      </c>
      <c r="B535" s="285" t="s">
        <v>1006</v>
      </c>
      <c r="C535" s="323">
        <f>IFERROR(VLOOKUP(A535,[3]表3支出执行情况!$A$5:$D$6666,4,FALSE),0)</f>
        <v>77</v>
      </c>
      <c r="D535" s="323">
        <f>IFERROR(VLOOKUP(--A535,[3]表10支出预算!$A$4:$F$6666,6,FALSE),0)</f>
        <v>160</v>
      </c>
      <c r="E535" s="297">
        <f>(D535-C535)/C535</f>
        <v>1.078</v>
      </c>
    </row>
    <row r="536" ht="36" customHeight="1" spans="1:5">
      <c r="A536" s="416" t="s">
        <v>1007</v>
      </c>
      <c r="B536" s="288" t="s">
        <v>1008</v>
      </c>
      <c r="C536" s="323">
        <f>IFERROR(VLOOKUP(A536,[3]表3支出执行情况!$A$5:$D$6666,4,FALSE),0)</f>
        <v>0</v>
      </c>
      <c r="D536" s="326">
        <f>IFERROR(VLOOKUP(--A536,[3]表10支出预算!$A$4:$F$6666,6,FALSE),0)</f>
        <v>0</v>
      </c>
      <c r="E536" s="292"/>
    </row>
    <row r="537" ht="36" customHeight="1" spans="1:5">
      <c r="A537" s="416" t="s">
        <v>1009</v>
      </c>
      <c r="B537" s="288" t="s">
        <v>1010</v>
      </c>
      <c r="C537" s="323">
        <f>IFERROR(VLOOKUP(A537,[3]表3支出执行情况!$A$5:$D$6666,4,FALSE),0)</f>
        <v>0</v>
      </c>
      <c r="D537" s="326">
        <f>IFERROR(VLOOKUP(--A537,[3]表10支出预算!$A$4:$F$6666,6,FALSE),0)</f>
        <v>0</v>
      </c>
      <c r="E537" s="292"/>
    </row>
    <row r="538" ht="36" customHeight="1" spans="1:5">
      <c r="A538" s="416" t="s">
        <v>1011</v>
      </c>
      <c r="B538" s="288" t="s">
        <v>1012</v>
      </c>
      <c r="C538" s="323">
        <f>IFERROR(VLOOKUP(A538,[3]表3支出执行情况!$A$5:$D$6666,4,FALSE),0)</f>
        <v>77</v>
      </c>
      <c r="D538" s="326">
        <f>IFERROR(VLOOKUP(--A538,[3]表10支出预算!$A$4:$F$6666,6,FALSE),0)</f>
        <v>160</v>
      </c>
      <c r="E538" s="292">
        <f>(D538-C538)/C538</f>
        <v>1.078</v>
      </c>
    </row>
    <row r="539" ht="36" customHeight="1" spans="1:5">
      <c r="A539" s="419" t="s">
        <v>1013</v>
      </c>
      <c r="B539" s="420" t="s">
        <v>518</v>
      </c>
      <c r="C539" s="323">
        <f>IFERROR(VLOOKUP(A539,[3]表3支出执行情况!$A$5:$D$6666,4,FALSE),0)</f>
        <v>0</v>
      </c>
      <c r="D539" s="421">
        <f>IFERROR(VLOOKUP(--A539,[3]表10支出预算!$A$4:$F$6666,6,FALSE),0)</f>
        <v>0</v>
      </c>
      <c r="E539" s="297"/>
    </row>
    <row r="540" ht="36" customHeight="1" spans="1:5">
      <c r="A540" s="415" t="s">
        <v>83</v>
      </c>
      <c r="B540" s="285" t="s">
        <v>84</v>
      </c>
      <c r="C540" s="323">
        <f>IFERROR(VLOOKUP(A540,[3]表3支出执行情况!$A$5:$D$6666,4,FALSE),0)</f>
        <v>45538</v>
      </c>
      <c r="D540" s="323">
        <f>IFERROR(VLOOKUP(--A540,[3]表10支出预算!$A$4:$F$6666,6,FALSE),0)</f>
        <v>57853</v>
      </c>
      <c r="E540" s="297">
        <f>(D540-C540)/C540</f>
        <v>0.27</v>
      </c>
    </row>
    <row r="541" ht="36" customHeight="1" spans="1:5">
      <c r="A541" s="415" t="s">
        <v>1014</v>
      </c>
      <c r="B541" s="285" t="s">
        <v>1015</v>
      </c>
      <c r="C541" s="323">
        <f>IFERROR(VLOOKUP(A541,[3]表3支出执行情况!$A$5:$D$6666,4,FALSE),0)</f>
        <v>2382</v>
      </c>
      <c r="D541" s="323">
        <f>IFERROR(VLOOKUP(--A541,[3]表10支出预算!$A$4:$F$6666,6,FALSE),0)</f>
        <v>2056</v>
      </c>
      <c r="E541" s="297">
        <f>(D541-C541)/C541</f>
        <v>-0.137</v>
      </c>
    </row>
    <row r="542" ht="36" customHeight="1" spans="1:5">
      <c r="A542" s="416" t="s">
        <v>1016</v>
      </c>
      <c r="B542" s="288" t="s">
        <v>138</v>
      </c>
      <c r="C542" s="323">
        <f>IFERROR(VLOOKUP(A542,[3]表3支出执行情况!$A$5:$D$6666,4,FALSE),0)</f>
        <v>983</v>
      </c>
      <c r="D542" s="326">
        <f>IFERROR(VLOOKUP(--A542,[3]表10支出预算!$A$4:$F$6666,6,FALSE),0)</f>
        <v>834</v>
      </c>
      <c r="E542" s="292">
        <f>(D542-C542)/C542</f>
        <v>-0.152</v>
      </c>
    </row>
    <row r="543" ht="36" customHeight="1" spans="1:5">
      <c r="A543" s="416" t="s">
        <v>1017</v>
      </c>
      <c r="B543" s="288" t="s">
        <v>140</v>
      </c>
      <c r="C543" s="323">
        <f>IFERROR(VLOOKUP(A543,[3]表3支出执行情况!$A$5:$D$6666,4,FALSE),0)</f>
        <v>0</v>
      </c>
      <c r="D543" s="326">
        <f>IFERROR(VLOOKUP(--A543,[3]表10支出预算!$A$4:$F$6666,6,FALSE),0)</f>
        <v>0</v>
      </c>
      <c r="E543" s="292"/>
    </row>
    <row r="544" ht="36" customHeight="1" spans="1:5">
      <c r="A544" s="416" t="s">
        <v>1018</v>
      </c>
      <c r="B544" s="288" t="s">
        <v>142</v>
      </c>
      <c r="C544" s="323">
        <f>IFERROR(VLOOKUP(A544,[3]表3支出执行情况!$A$5:$D$6666,4,FALSE),0)</f>
        <v>0</v>
      </c>
      <c r="D544" s="326">
        <f>IFERROR(VLOOKUP(--A544,[3]表10支出预算!$A$4:$F$6666,6,FALSE),0)</f>
        <v>0</v>
      </c>
      <c r="E544" s="292"/>
    </row>
    <row r="545" ht="36" customHeight="1" spans="1:5">
      <c r="A545" s="416" t="s">
        <v>1019</v>
      </c>
      <c r="B545" s="288" t="s">
        <v>1020</v>
      </c>
      <c r="C545" s="323">
        <f>IFERROR(VLOOKUP(A545,[3]表3支出执行情况!$A$5:$D$6666,4,FALSE),0)</f>
        <v>0</v>
      </c>
      <c r="D545" s="326">
        <f>IFERROR(VLOOKUP(--A545,[3]表10支出预算!$A$4:$F$6666,6,FALSE),0)</f>
        <v>0</v>
      </c>
      <c r="E545" s="292"/>
    </row>
    <row r="546" ht="36" customHeight="1" spans="1:5">
      <c r="A546" s="416" t="s">
        <v>1021</v>
      </c>
      <c r="B546" s="288" t="s">
        <v>1022</v>
      </c>
      <c r="C546" s="323">
        <f>IFERROR(VLOOKUP(A546,[3]表3支出执行情况!$A$5:$D$6666,4,FALSE),0)</f>
        <v>0</v>
      </c>
      <c r="D546" s="326">
        <f>IFERROR(VLOOKUP(--A546,[3]表10支出预算!$A$4:$F$6666,6,FALSE),0)</f>
        <v>0</v>
      </c>
      <c r="E546" s="292"/>
    </row>
    <row r="547" ht="36" customHeight="1" spans="1:5">
      <c r="A547" s="416" t="s">
        <v>1023</v>
      </c>
      <c r="B547" s="288" t="s">
        <v>1024</v>
      </c>
      <c r="C547" s="323">
        <f>IFERROR(VLOOKUP(A547,[3]表3支出执行情况!$A$5:$D$6666,4,FALSE),0)</f>
        <v>0</v>
      </c>
      <c r="D547" s="326">
        <f>IFERROR(VLOOKUP(--A547,[3]表10支出预算!$A$4:$F$6666,6,FALSE),0)</f>
        <v>0</v>
      </c>
      <c r="E547" s="292"/>
    </row>
    <row r="548" ht="36" customHeight="1" spans="1:5">
      <c r="A548" s="416" t="s">
        <v>1025</v>
      </c>
      <c r="B548" s="288" t="s">
        <v>1026</v>
      </c>
      <c r="C548" s="323">
        <f>IFERROR(VLOOKUP(A548,[3]表3支出执行情况!$A$5:$D$6666,4,FALSE),0)</f>
        <v>0</v>
      </c>
      <c r="D548" s="326">
        <f>IFERROR(VLOOKUP(--A548,[3]表10支出预算!$A$4:$F$6666,6,FALSE),0)</f>
        <v>0</v>
      </c>
      <c r="E548" s="292"/>
    </row>
    <row r="549" ht="36" customHeight="1" spans="1:5">
      <c r="A549" s="416" t="s">
        <v>1027</v>
      </c>
      <c r="B549" s="288" t="s">
        <v>239</v>
      </c>
      <c r="C549" s="323">
        <f>IFERROR(VLOOKUP(A549,[3]表3支出执行情况!$A$5:$D$6666,4,FALSE),0)</f>
        <v>0</v>
      </c>
      <c r="D549" s="326">
        <f>IFERROR(VLOOKUP(--A549,[3]表10支出预算!$A$4:$F$6666,6,FALSE),0)</f>
        <v>0</v>
      </c>
      <c r="E549" s="292"/>
    </row>
    <row r="550" ht="36" customHeight="1" spans="1:5">
      <c r="A550" s="416" t="s">
        <v>1028</v>
      </c>
      <c r="B550" s="288" t="s">
        <v>1029</v>
      </c>
      <c r="C550" s="323">
        <f>IFERROR(VLOOKUP(A550,[3]表3支出执行情况!$A$5:$D$6666,4,FALSE),0)</f>
        <v>1399</v>
      </c>
      <c r="D550" s="326">
        <f>IFERROR(VLOOKUP(--A550,[3]表10支出预算!$A$4:$F$6666,6,FALSE),0)</f>
        <v>1203</v>
      </c>
      <c r="E550" s="292">
        <f>(D550-C550)/C550</f>
        <v>-0.14</v>
      </c>
    </row>
    <row r="551" ht="36" customHeight="1" spans="1:5">
      <c r="A551" s="416" t="s">
        <v>1030</v>
      </c>
      <c r="B551" s="288" t="s">
        <v>1031</v>
      </c>
      <c r="C551" s="323">
        <f>IFERROR(VLOOKUP(A551,[3]表3支出执行情况!$A$5:$D$6666,4,FALSE),0)</f>
        <v>0</v>
      </c>
      <c r="D551" s="326">
        <f>IFERROR(VLOOKUP(--A551,[3]表10支出预算!$A$4:$F$6666,6,FALSE),0)</f>
        <v>0</v>
      </c>
      <c r="E551" s="292"/>
    </row>
    <row r="552" ht="36" customHeight="1" spans="1:5">
      <c r="A552" s="416" t="s">
        <v>1032</v>
      </c>
      <c r="B552" s="288" t="s">
        <v>1033</v>
      </c>
      <c r="C552" s="323">
        <f>IFERROR(VLOOKUP(A552,[3]表3支出执行情况!$A$5:$D$6666,4,FALSE),0)</f>
        <v>0</v>
      </c>
      <c r="D552" s="326">
        <f>IFERROR(VLOOKUP(--A552,[3]表10支出预算!$A$4:$F$6666,6,FALSE),0)</f>
        <v>0</v>
      </c>
      <c r="E552" s="292"/>
    </row>
    <row r="553" ht="36" customHeight="1" spans="1:5">
      <c r="A553" s="416" t="s">
        <v>1034</v>
      </c>
      <c r="B553" s="288" t="s">
        <v>1035</v>
      </c>
      <c r="C553" s="323">
        <f>IFERROR(VLOOKUP(A553,[3]表3支出执行情况!$A$5:$D$6666,4,FALSE),0)</f>
        <v>0</v>
      </c>
      <c r="D553" s="326">
        <f>IFERROR(VLOOKUP(--A553,[3]表10支出预算!$A$4:$F$6666,6,FALSE),0)</f>
        <v>0</v>
      </c>
      <c r="E553" s="292"/>
    </row>
    <row r="554" ht="36" customHeight="1" spans="1:5">
      <c r="A554" s="418">
        <v>2080113</v>
      </c>
      <c r="B554" s="425" t="s">
        <v>305</v>
      </c>
      <c r="C554" s="323" t="str">
        <f>IFERROR(VLOOKUP(A554,[3]表3支出执行情况!$A$5:$D$6666,4,FALSE),0)</f>
        <v/>
      </c>
      <c r="D554" s="326">
        <f>IFERROR(VLOOKUP(--A554,[3]表10支出预算!$A$4:$F$6666,6,FALSE),0)</f>
        <v>0</v>
      </c>
      <c r="E554" s="292"/>
    </row>
    <row r="555" ht="36" customHeight="1" spans="1:5">
      <c r="A555" s="418">
        <v>2080114</v>
      </c>
      <c r="B555" s="425" t="s">
        <v>307</v>
      </c>
      <c r="C555" s="323" t="str">
        <f>IFERROR(VLOOKUP(A555,[3]表3支出执行情况!$A$5:$D$6666,4,FALSE),0)</f>
        <v/>
      </c>
      <c r="D555" s="326">
        <f>IFERROR(VLOOKUP(--A555,[3]表10支出预算!$A$4:$F$6666,6,FALSE),0)</f>
        <v>0</v>
      </c>
      <c r="E555" s="292"/>
    </row>
    <row r="556" ht="36" customHeight="1" spans="1:5">
      <c r="A556" s="418">
        <v>2080115</v>
      </c>
      <c r="B556" s="425" t="s">
        <v>309</v>
      </c>
      <c r="C556" s="323" t="str">
        <f>IFERROR(VLOOKUP(A556,[3]表3支出执行情况!$A$5:$D$6666,4,FALSE),0)</f>
        <v/>
      </c>
      <c r="D556" s="326">
        <f>IFERROR(VLOOKUP(--A556,[3]表10支出预算!$A$4:$F$6666,6,FALSE),0)</f>
        <v>0</v>
      </c>
      <c r="E556" s="292"/>
    </row>
    <row r="557" ht="36" customHeight="1" spans="1:5">
      <c r="A557" s="418">
        <v>2080116</v>
      </c>
      <c r="B557" s="425" t="s">
        <v>311</v>
      </c>
      <c r="C557" s="323" t="str">
        <f>IFERROR(VLOOKUP(A557,[3]表3支出执行情况!$A$5:$D$6666,4,FALSE),0)</f>
        <v/>
      </c>
      <c r="D557" s="326">
        <f>IFERROR(VLOOKUP(--A557,[3]表10支出预算!$A$4:$F$6666,6,FALSE),0)</f>
        <v>0</v>
      </c>
      <c r="E557" s="292"/>
    </row>
    <row r="558" ht="36" customHeight="1" spans="1:5">
      <c r="A558" s="418">
        <v>2080150</v>
      </c>
      <c r="B558" s="425" t="s">
        <v>156</v>
      </c>
      <c r="C558" s="323" t="str">
        <f>IFERROR(VLOOKUP(A558,[3]表3支出执行情况!$A$5:$D$6666,4,FALSE),0)</f>
        <v/>
      </c>
      <c r="D558" s="326">
        <f>IFERROR(VLOOKUP(--A558,[3]表10支出预算!$A$4:$F$6666,6,FALSE),0)</f>
        <v>0</v>
      </c>
      <c r="E558" s="292"/>
    </row>
    <row r="559" ht="36" customHeight="1" spans="1:5">
      <c r="A559" s="416" t="s">
        <v>1036</v>
      </c>
      <c r="B559" s="288" t="s">
        <v>1037</v>
      </c>
      <c r="C559" s="323">
        <f>IFERROR(VLOOKUP(A559,[3]表3支出执行情况!$A$5:$D$6666,4,FALSE),0)</f>
        <v>0</v>
      </c>
      <c r="D559" s="326">
        <f>IFERROR(VLOOKUP(--A559,[3]表10支出预算!$A$4:$F$6666,6,FALSE),0)</f>
        <v>19</v>
      </c>
      <c r="E559" s="292"/>
    </row>
    <row r="560" ht="36" customHeight="1" spans="1:5">
      <c r="A560" s="415" t="s">
        <v>1038</v>
      </c>
      <c r="B560" s="285" t="s">
        <v>1039</v>
      </c>
      <c r="C560" s="323">
        <f>IFERROR(VLOOKUP(A560,[3]表3支出执行情况!$A$5:$D$6666,4,FALSE),0)</f>
        <v>1412</v>
      </c>
      <c r="D560" s="323">
        <f>IFERROR(VLOOKUP(--A560,[3]表10支出预算!$A$4:$F$6666,6,FALSE),0)</f>
        <v>1062</v>
      </c>
      <c r="E560" s="297">
        <f>(D560-C560)/C560</f>
        <v>-0.248</v>
      </c>
    </row>
    <row r="561" ht="36" customHeight="1" spans="1:5">
      <c r="A561" s="416" t="s">
        <v>1040</v>
      </c>
      <c r="B561" s="288" t="s">
        <v>138</v>
      </c>
      <c r="C561" s="323">
        <f>IFERROR(VLOOKUP(A561,[3]表3支出执行情况!$A$5:$D$6666,4,FALSE),0)</f>
        <v>327</v>
      </c>
      <c r="D561" s="326">
        <f>IFERROR(VLOOKUP(--A561,[3]表10支出预算!$A$4:$F$6666,6,FALSE),0)</f>
        <v>262</v>
      </c>
      <c r="E561" s="292">
        <f>(D561-C561)/C561</f>
        <v>-0.199</v>
      </c>
    </row>
    <row r="562" ht="36" customHeight="1" spans="1:5">
      <c r="A562" s="416" t="s">
        <v>1041</v>
      </c>
      <c r="B562" s="288" t="s">
        <v>140</v>
      </c>
      <c r="C562" s="323">
        <f>IFERROR(VLOOKUP(A562,[3]表3支出执行情况!$A$5:$D$6666,4,FALSE),0)</f>
        <v>0</v>
      </c>
      <c r="D562" s="326">
        <f>IFERROR(VLOOKUP(--A562,[3]表10支出预算!$A$4:$F$6666,6,FALSE),0)</f>
        <v>0</v>
      </c>
      <c r="E562" s="292"/>
    </row>
    <row r="563" ht="36" customHeight="1" spans="1:5">
      <c r="A563" s="416" t="s">
        <v>1042</v>
      </c>
      <c r="B563" s="288" t="s">
        <v>142</v>
      </c>
      <c r="C563" s="323">
        <f>IFERROR(VLOOKUP(A563,[3]表3支出执行情况!$A$5:$D$6666,4,FALSE),0)</f>
        <v>0</v>
      </c>
      <c r="D563" s="326">
        <f>IFERROR(VLOOKUP(--A563,[3]表10支出预算!$A$4:$F$6666,6,FALSE),0)</f>
        <v>0</v>
      </c>
      <c r="E563" s="292"/>
    </row>
    <row r="564" ht="36" customHeight="1" spans="1:5">
      <c r="A564" s="416" t="s">
        <v>1043</v>
      </c>
      <c r="B564" s="288" t="s">
        <v>1044</v>
      </c>
      <c r="C564" s="323">
        <f>IFERROR(VLOOKUP(A564,[3]表3支出执行情况!$A$5:$D$6666,4,FALSE),0)</f>
        <v>0</v>
      </c>
      <c r="D564" s="326">
        <f>IFERROR(VLOOKUP(--A564,[3]表10支出预算!$A$4:$F$6666,6,FALSE),0)</f>
        <v>0</v>
      </c>
      <c r="E564" s="292"/>
    </row>
    <row r="565" ht="36" customHeight="1" spans="1:5">
      <c r="A565" s="416" t="s">
        <v>1045</v>
      </c>
      <c r="B565" s="288" t="s">
        <v>1046</v>
      </c>
      <c r="C565" s="323">
        <f>IFERROR(VLOOKUP(A565,[3]表3支出执行情况!$A$5:$D$6666,4,FALSE),0)</f>
        <v>0</v>
      </c>
      <c r="D565" s="326">
        <f>IFERROR(VLOOKUP(--A565,[3]表10支出预算!$A$4:$F$6666,6,FALSE),0)</f>
        <v>0</v>
      </c>
      <c r="E565" s="292"/>
    </row>
    <row r="566" ht="36" customHeight="1" spans="1:5">
      <c r="A566" s="416" t="s">
        <v>1047</v>
      </c>
      <c r="B566" s="288" t="s">
        <v>1048</v>
      </c>
      <c r="C566" s="323">
        <f>IFERROR(VLOOKUP(A566,[3]表3支出执行情况!$A$5:$D$6666,4,FALSE),0)</f>
        <v>0</v>
      </c>
      <c r="D566" s="326">
        <f>IFERROR(VLOOKUP(--A566,[3]表10支出预算!$A$4:$F$6666,6,FALSE),0)</f>
        <v>0</v>
      </c>
      <c r="E566" s="292"/>
    </row>
    <row r="567" ht="36" customHeight="1" spans="1:5">
      <c r="A567" s="416" t="s">
        <v>1049</v>
      </c>
      <c r="B567" s="288" t="s">
        <v>1050</v>
      </c>
      <c r="C567" s="323">
        <f>IFERROR(VLOOKUP(A567,[3]表3支出执行情况!$A$5:$D$6666,4,FALSE),0)</f>
        <v>1085</v>
      </c>
      <c r="D567" s="326">
        <f>IFERROR(VLOOKUP(--A567,[3]表10支出预算!$A$4:$F$6666,6,FALSE),0)</f>
        <v>800</v>
      </c>
      <c r="E567" s="292">
        <f>(D567-C567)/C567</f>
        <v>-0.263</v>
      </c>
    </row>
    <row r="568" ht="36" customHeight="1" spans="1:5">
      <c r="A568" s="415" t="s">
        <v>1051</v>
      </c>
      <c r="B568" s="285" t="s">
        <v>1052</v>
      </c>
      <c r="C568" s="323">
        <f>IFERROR(VLOOKUP(A568,[3]表3支出执行情况!$A$5:$D$6666,4,FALSE),0)</f>
        <v>0</v>
      </c>
      <c r="D568" s="323">
        <f>IFERROR(VLOOKUP(--A568,[3]表10支出预算!$A$4:$F$6666,6,FALSE),0)</f>
        <v>0</v>
      </c>
      <c r="E568" s="297"/>
    </row>
    <row r="569" ht="36" customHeight="1" spans="1:5">
      <c r="A569" s="416" t="s">
        <v>1053</v>
      </c>
      <c r="B569" s="288" t="s">
        <v>1054</v>
      </c>
      <c r="C569" s="323">
        <f>IFERROR(VLOOKUP(A569,[3]表3支出执行情况!$A$5:$D$6666,4,FALSE),0)</f>
        <v>0</v>
      </c>
      <c r="D569" s="326">
        <f>IFERROR(VLOOKUP(--A569,[3]表10支出预算!$A$4:$F$6666,6,FALSE),0)</f>
        <v>0</v>
      </c>
      <c r="E569" s="292"/>
    </row>
    <row r="570" ht="36" customHeight="1" spans="1:5">
      <c r="A570" s="415" t="s">
        <v>1055</v>
      </c>
      <c r="B570" s="285" t="s">
        <v>1056</v>
      </c>
      <c r="C570" s="323">
        <f>IFERROR(VLOOKUP(A570,[3]表3支出执行情况!$A$5:$D$6666,4,FALSE),0)</f>
        <v>12440</v>
      </c>
      <c r="D570" s="323">
        <f>IFERROR(VLOOKUP(--A570,[3]表10支出预算!$A$4:$F$6666,6,FALSE),0)</f>
        <v>22190</v>
      </c>
      <c r="E570" s="297">
        <f>(D570-C570)/C570</f>
        <v>0.784</v>
      </c>
    </row>
    <row r="571" ht="36" customHeight="1" spans="1:5">
      <c r="A571" s="416" t="s">
        <v>1057</v>
      </c>
      <c r="B571" s="288" t="s">
        <v>1058</v>
      </c>
      <c r="C571" s="323">
        <f>IFERROR(VLOOKUP(A571,[3]表3支出执行情况!$A$5:$D$6666,4,FALSE),0)</f>
        <v>160</v>
      </c>
      <c r="D571" s="326">
        <f>IFERROR(VLOOKUP(--A571,[3]表10支出预算!$A$4:$F$6666,6,FALSE),0)</f>
        <v>909</v>
      </c>
      <c r="E571" s="292">
        <f>(D571-C571)/C571</f>
        <v>4.681</v>
      </c>
    </row>
    <row r="572" ht="36" customHeight="1" spans="1:5">
      <c r="A572" s="416" t="s">
        <v>1059</v>
      </c>
      <c r="B572" s="288" t="s">
        <v>1060</v>
      </c>
      <c r="C572" s="323">
        <f>IFERROR(VLOOKUP(A572,[3]表3支出执行情况!$A$5:$D$6666,4,FALSE),0)</f>
        <v>7460</v>
      </c>
      <c r="D572" s="326">
        <f>IFERROR(VLOOKUP(--A572,[3]表10支出预算!$A$4:$F$6666,6,FALSE),0)</f>
        <v>3119</v>
      </c>
      <c r="E572" s="292">
        <f>(D572-C572)/C572</f>
        <v>-0.582</v>
      </c>
    </row>
    <row r="573" ht="36" customHeight="1" spans="1:5">
      <c r="A573" s="416" t="s">
        <v>1061</v>
      </c>
      <c r="B573" s="288" t="s">
        <v>1062</v>
      </c>
      <c r="C573" s="323">
        <f>IFERROR(VLOOKUP(A573,[3]表3支出执行情况!$A$5:$D$6666,4,FALSE),0)</f>
        <v>0</v>
      </c>
      <c r="D573" s="326">
        <f>IFERROR(VLOOKUP(--A573,[3]表10支出预算!$A$4:$F$6666,6,FALSE),0)</f>
        <v>0</v>
      </c>
      <c r="E573" s="292"/>
    </row>
    <row r="574" ht="36" customHeight="1" spans="1:5">
      <c r="A574" s="416" t="s">
        <v>1063</v>
      </c>
      <c r="B574" s="288" t="s">
        <v>1064</v>
      </c>
      <c r="C574" s="323">
        <f>IFERROR(VLOOKUP(A574,[3]表3支出执行情况!$A$5:$D$6666,4,FALSE),0)</f>
        <v>0</v>
      </c>
      <c r="D574" s="326">
        <f>IFERROR(VLOOKUP(--A574,[3]表10支出预算!$A$4:$F$6666,6,FALSE),0)</f>
        <v>14610</v>
      </c>
      <c r="E574" s="292"/>
    </row>
    <row r="575" ht="36" customHeight="1" spans="1:5">
      <c r="A575" s="416" t="s">
        <v>1065</v>
      </c>
      <c r="B575" s="288" t="s">
        <v>1066</v>
      </c>
      <c r="C575" s="323">
        <f>IFERROR(VLOOKUP(A575,[3]表3支出执行情况!$A$5:$D$6666,4,FALSE),0)</f>
        <v>1820</v>
      </c>
      <c r="D575" s="326">
        <f>IFERROR(VLOOKUP(--A575,[3]表10支出预算!$A$4:$F$6666,6,FALSE),0)</f>
        <v>1452</v>
      </c>
      <c r="E575" s="292">
        <f>(D575-C575)/C575</f>
        <v>-0.202</v>
      </c>
    </row>
    <row r="576" ht="36" customHeight="1" spans="1:5">
      <c r="A576" s="416" t="s">
        <v>1067</v>
      </c>
      <c r="B576" s="288" t="s">
        <v>1068</v>
      </c>
      <c r="C576" s="323">
        <f>IFERROR(VLOOKUP(A576,[3]表3支出执行情况!$A$5:$D$6666,4,FALSE),0)</f>
        <v>3000</v>
      </c>
      <c r="D576" s="326">
        <f>IFERROR(VLOOKUP(--A576,[3]表10支出预算!$A$4:$F$6666,6,FALSE),0)</f>
        <v>2100</v>
      </c>
      <c r="E576" s="292">
        <f>(D576-C576)/C576</f>
        <v>-0.3</v>
      </c>
    </row>
    <row r="577" ht="36" customHeight="1" spans="1:5">
      <c r="A577" s="418">
        <v>2080508</v>
      </c>
      <c r="B577" s="425" t="s">
        <v>1069</v>
      </c>
      <c r="C577" s="323" t="str">
        <f>IFERROR(VLOOKUP(A577,[3]表3支出执行情况!$A$5:$D$6666,4,FALSE),0)</f>
        <v/>
      </c>
      <c r="D577" s="326">
        <f>IFERROR(VLOOKUP(--A577,[3]表10支出预算!$A$4:$F$6666,6,FALSE),0)</f>
        <v>0</v>
      </c>
      <c r="E577" s="292"/>
    </row>
    <row r="578" ht="36" customHeight="1" spans="1:5">
      <c r="A578" s="416" t="s">
        <v>1070</v>
      </c>
      <c r="B578" s="288" t="s">
        <v>1071</v>
      </c>
      <c r="C578" s="323">
        <f>IFERROR(VLOOKUP(A578,[3]表3支出执行情况!$A$5:$D$6666,4,FALSE),0)</f>
        <v>0</v>
      </c>
      <c r="D578" s="326">
        <f>IFERROR(VLOOKUP(--A578,[3]表10支出预算!$A$4:$F$6666,6,FALSE),0)</f>
        <v>0</v>
      </c>
      <c r="E578" s="292"/>
    </row>
    <row r="579" ht="36" customHeight="1" spans="1:5">
      <c r="A579" s="415" t="s">
        <v>1072</v>
      </c>
      <c r="B579" s="285" t="s">
        <v>1073</v>
      </c>
      <c r="C579" s="323">
        <f>IFERROR(VLOOKUP(A579,[3]表3支出执行情况!$A$5:$D$6666,4,FALSE),0)</f>
        <v>0</v>
      </c>
      <c r="D579" s="323">
        <f>IFERROR(VLOOKUP(--A579,[3]表10支出预算!$A$4:$F$6666,6,FALSE),0)</f>
        <v>0</v>
      </c>
      <c r="E579" s="297"/>
    </row>
    <row r="580" ht="36" customHeight="1" spans="1:5">
      <c r="A580" s="416" t="s">
        <v>1074</v>
      </c>
      <c r="B580" s="288" t="s">
        <v>1075</v>
      </c>
      <c r="C580" s="323" t="str">
        <f>IFERROR(VLOOKUP(A580,[3]表3支出执行情况!$A$5:$D$6666,4,FALSE),0)</f>
        <v/>
      </c>
      <c r="D580" s="326">
        <f>IFERROR(VLOOKUP(--A580,[3]表10支出预算!$A$4:$F$6666,6,FALSE),0)</f>
        <v>0</v>
      </c>
      <c r="E580" s="292"/>
    </row>
    <row r="581" ht="36" customHeight="1" spans="1:5">
      <c r="A581" s="416" t="s">
        <v>1076</v>
      </c>
      <c r="B581" s="288" t="s">
        <v>1077</v>
      </c>
      <c r="C581" s="323" t="str">
        <f>IFERROR(VLOOKUP(A581,[3]表3支出执行情况!$A$5:$D$6666,4,FALSE),0)</f>
        <v/>
      </c>
      <c r="D581" s="326">
        <f>IFERROR(VLOOKUP(--A581,[3]表10支出预算!$A$4:$F$6666,6,FALSE),0)</f>
        <v>0</v>
      </c>
      <c r="E581" s="292"/>
    </row>
    <row r="582" ht="36" customHeight="1" spans="1:5">
      <c r="A582" s="416" t="s">
        <v>1078</v>
      </c>
      <c r="B582" s="288" t="s">
        <v>1079</v>
      </c>
      <c r="C582" s="323">
        <f>IFERROR(VLOOKUP(A582,[3]表3支出执行情况!$A$5:$D$6666,4,FALSE),0)</f>
        <v>0</v>
      </c>
      <c r="D582" s="326">
        <f>IFERROR(VLOOKUP(--A582,[3]表10支出预算!$A$4:$F$6666,6,FALSE),0)</f>
        <v>0</v>
      </c>
      <c r="E582" s="292"/>
    </row>
    <row r="583" ht="36" customHeight="1" spans="1:5">
      <c r="A583" s="415" t="s">
        <v>1080</v>
      </c>
      <c r="B583" s="285" t="s">
        <v>1081</v>
      </c>
      <c r="C583" s="323">
        <f>IFERROR(VLOOKUP(A583,[3]表3支出执行情况!$A$5:$D$6666,4,FALSE),0)</f>
        <v>2824</v>
      </c>
      <c r="D583" s="323">
        <f>IFERROR(VLOOKUP(--A583,[3]表10支出预算!$A$4:$F$6666,6,FALSE),0)</f>
        <v>3600</v>
      </c>
      <c r="E583" s="297">
        <f t="shared" ref="E580:E643" si="1">(D583-C583)/C583</f>
        <v>0.275</v>
      </c>
    </row>
    <row r="584" ht="36" customHeight="1" spans="1:5">
      <c r="A584" s="416" t="s">
        <v>1082</v>
      </c>
      <c r="B584" s="288" t="s">
        <v>1083</v>
      </c>
      <c r="C584" s="323" t="str">
        <f>IFERROR(VLOOKUP(A584,[3]表3支出执行情况!$A$5:$D$6666,4,FALSE),0)</f>
        <v/>
      </c>
      <c r="D584" s="326">
        <f>IFERROR(VLOOKUP(--A584,[3]表10支出预算!$A$4:$F$6666,6,FALSE),0)</f>
        <v>0</v>
      </c>
      <c r="E584" s="292"/>
    </row>
    <row r="585" ht="36" customHeight="1" spans="1:5">
      <c r="A585" s="416" t="s">
        <v>1084</v>
      </c>
      <c r="B585" s="288" t="s">
        <v>1085</v>
      </c>
      <c r="C585" s="323" t="str">
        <f>IFERROR(VLOOKUP(A585,[3]表3支出执行情况!$A$5:$D$6666,4,FALSE),0)</f>
        <v/>
      </c>
      <c r="D585" s="326">
        <f>IFERROR(VLOOKUP(--A585,[3]表10支出预算!$A$4:$F$6666,6,FALSE),0)</f>
        <v>0</v>
      </c>
      <c r="E585" s="292"/>
    </row>
    <row r="586" ht="36" customHeight="1" spans="1:5">
      <c r="A586" s="416" t="s">
        <v>1086</v>
      </c>
      <c r="B586" s="288" t="s">
        <v>1087</v>
      </c>
      <c r="C586" s="323" t="str">
        <f>IFERROR(VLOOKUP(A586,[3]表3支出执行情况!$A$5:$D$6666,4,FALSE),0)</f>
        <v/>
      </c>
      <c r="D586" s="326">
        <f>IFERROR(VLOOKUP(--A586,[3]表10支出预算!$A$4:$F$6666,6,FALSE),0)</f>
        <v>0</v>
      </c>
      <c r="E586" s="292"/>
    </row>
    <row r="587" ht="36" customHeight="1" spans="1:5">
      <c r="A587" s="416" t="s">
        <v>1088</v>
      </c>
      <c r="B587" s="288" t="s">
        <v>1089</v>
      </c>
      <c r="C587" s="323">
        <f>IFERROR(VLOOKUP(A587,[3]表3支出执行情况!$A$5:$D$6666,4,FALSE),0)</f>
        <v>0</v>
      </c>
      <c r="D587" s="326">
        <f>IFERROR(VLOOKUP(--A587,[3]表10支出预算!$A$4:$F$6666,6,FALSE),0)</f>
        <v>0</v>
      </c>
      <c r="E587" s="292"/>
    </row>
    <row r="588" ht="36" customHeight="1" spans="1:5">
      <c r="A588" s="416" t="s">
        <v>1090</v>
      </c>
      <c r="B588" s="288" t="s">
        <v>1091</v>
      </c>
      <c r="C588" s="323" t="str">
        <f>IFERROR(VLOOKUP(A588,[3]表3支出执行情况!$A$5:$D$6666,4,FALSE),0)</f>
        <v/>
      </c>
      <c r="D588" s="326">
        <f>IFERROR(VLOOKUP(--A588,[3]表10支出预算!$A$4:$F$6666,6,FALSE),0)</f>
        <v>0</v>
      </c>
      <c r="E588" s="292"/>
    </row>
    <row r="589" ht="36" customHeight="1" spans="1:5">
      <c r="A589" s="416" t="s">
        <v>1092</v>
      </c>
      <c r="B589" s="288" t="s">
        <v>1093</v>
      </c>
      <c r="C589" s="323">
        <f>IFERROR(VLOOKUP(A589,[3]表3支出执行情况!$A$5:$D$6666,4,FALSE),0)</f>
        <v>0</v>
      </c>
      <c r="D589" s="326">
        <f>IFERROR(VLOOKUP(--A589,[3]表10支出预算!$A$4:$F$6666,6,FALSE),0)</f>
        <v>100</v>
      </c>
      <c r="E589" s="292"/>
    </row>
    <row r="590" ht="36" customHeight="1" spans="1:5">
      <c r="A590" s="416" t="s">
        <v>1094</v>
      </c>
      <c r="B590" s="288" t="s">
        <v>1095</v>
      </c>
      <c r="C590" s="323" t="str">
        <f>IFERROR(VLOOKUP(A590,[3]表3支出执行情况!$A$5:$D$6666,4,FALSE),0)</f>
        <v/>
      </c>
      <c r="D590" s="326">
        <f>IFERROR(VLOOKUP(--A590,[3]表10支出预算!$A$4:$F$6666,6,FALSE),0)</f>
        <v>0</v>
      </c>
      <c r="E590" s="292"/>
    </row>
    <row r="591" ht="36" customHeight="1" spans="1:5">
      <c r="A591" s="416" t="s">
        <v>1096</v>
      </c>
      <c r="B591" s="288" t="s">
        <v>1097</v>
      </c>
      <c r="C591" s="323" t="str">
        <f>IFERROR(VLOOKUP(A591,[3]表3支出执行情况!$A$5:$D$6666,4,FALSE),0)</f>
        <v/>
      </c>
      <c r="D591" s="326">
        <f>IFERROR(VLOOKUP(--A591,[3]表10支出预算!$A$4:$F$6666,6,FALSE),0)</f>
        <v>0</v>
      </c>
      <c r="E591" s="292"/>
    </row>
    <row r="592" ht="36" customHeight="1" spans="1:5">
      <c r="A592" s="416" t="s">
        <v>1098</v>
      </c>
      <c r="B592" s="288" t="s">
        <v>1099</v>
      </c>
      <c r="C592" s="323">
        <f>IFERROR(VLOOKUP(A592,[3]表3支出执行情况!$A$5:$D$6666,4,FALSE),0)</f>
        <v>2824</v>
      </c>
      <c r="D592" s="326">
        <f>IFERROR(VLOOKUP(--A592,[3]表10支出预算!$A$4:$F$6666,6,FALSE),0)</f>
        <v>3500</v>
      </c>
      <c r="E592" s="292">
        <f t="shared" si="1"/>
        <v>0.239</v>
      </c>
    </row>
    <row r="593" ht="36" customHeight="1" spans="1:5">
      <c r="A593" s="415" t="s">
        <v>1100</v>
      </c>
      <c r="B593" s="285" t="s">
        <v>1101</v>
      </c>
      <c r="C593" s="323">
        <f>IFERROR(VLOOKUP(A593,[3]表3支出执行情况!$A$5:$D$6666,4,FALSE),0)</f>
        <v>3430</v>
      </c>
      <c r="D593" s="323">
        <f>IFERROR(VLOOKUP(--A593,[3]表10支出预算!$A$4:$F$6666,6,FALSE),0)</f>
        <v>4729</v>
      </c>
      <c r="E593" s="297">
        <f t="shared" si="1"/>
        <v>0.379</v>
      </c>
    </row>
    <row r="594" ht="36" customHeight="1" spans="1:5">
      <c r="A594" s="416" t="s">
        <v>1102</v>
      </c>
      <c r="B594" s="288" t="s">
        <v>1103</v>
      </c>
      <c r="C594" s="323">
        <f>IFERROR(VLOOKUP(A594,[3]表3支出执行情况!$A$5:$D$6666,4,FALSE),0)</f>
        <v>142</v>
      </c>
      <c r="D594" s="326">
        <f>IFERROR(VLOOKUP(--A594,[3]表10支出预算!$A$4:$F$6666,6,FALSE),0)</f>
        <v>858</v>
      </c>
      <c r="E594" s="292">
        <f t="shared" si="1"/>
        <v>5.042</v>
      </c>
    </row>
    <row r="595" ht="36" customHeight="1" spans="1:5">
      <c r="A595" s="416" t="s">
        <v>1104</v>
      </c>
      <c r="B595" s="288" t="s">
        <v>1105</v>
      </c>
      <c r="C595" s="323">
        <f>IFERROR(VLOOKUP(A595,[3]表3支出执行情况!$A$5:$D$6666,4,FALSE),0)</f>
        <v>616</v>
      </c>
      <c r="D595" s="326">
        <f>IFERROR(VLOOKUP(--A595,[3]表10支出预算!$A$4:$F$6666,6,FALSE),0)</f>
        <v>692</v>
      </c>
      <c r="E595" s="292">
        <f t="shared" si="1"/>
        <v>0.123</v>
      </c>
    </row>
    <row r="596" ht="36" customHeight="1" spans="1:5">
      <c r="A596" s="416" t="s">
        <v>1106</v>
      </c>
      <c r="B596" s="288" t="s">
        <v>1107</v>
      </c>
      <c r="C596" s="323">
        <f>IFERROR(VLOOKUP(A596,[3]表3支出执行情况!$A$5:$D$6666,4,FALSE),0)</f>
        <v>345</v>
      </c>
      <c r="D596" s="326">
        <f>IFERROR(VLOOKUP(--A596,[3]表10支出预算!$A$4:$F$6666,6,FALSE),0)</f>
        <v>688</v>
      </c>
      <c r="E596" s="292">
        <f t="shared" si="1"/>
        <v>0.994</v>
      </c>
    </row>
    <row r="597" s="407" customFormat="1" ht="36" customHeight="1" spans="1:5">
      <c r="A597" s="416" t="s">
        <v>1108</v>
      </c>
      <c r="B597" s="288" t="s">
        <v>1109</v>
      </c>
      <c r="C597" s="323">
        <f>IFERROR(VLOOKUP(A597,[3]表3支出执行情况!$A$5:$D$6666,4,FALSE),0)</f>
        <v>0</v>
      </c>
      <c r="D597" s="326">
        <f>IFERROR(VLOOKUP(--A597,[3]表10支出预算!$A$4:$F$6666,6,FALSE),0)</f>
        <v>0</v>
      </c>
      <c r="E597" s="292"/>
    </row>
    <row r="598" ht="36" customHeight="1" spans="1:5">
      <c r="A598" s="416" t="s">
        <v>1110</v>
      </c>
      <c r="B598" s="288" t="s">
        <v>1111</v>
      </c>
      <c r="C598" s="323">
        <f>IFERROR(VLOOKUP(A598,[3]表3支出执行情况!$A$5:$D$6666,4,FALSE),0)</f>
        <v>495</v>
      </c>
      <c r="D598" s="326">
        <f>IFERROR(VLOOKUP(--A598,[3]表10支出预算!$A$4:$F$6666,6,FALSE),0)</f>
        <v>525</v>
      </c>
      <c r="E598" s="292">
        <f t="shared" si="1"/>
        <v>0.061</v>
      </c>
    </row>
    <row r="599" ht="36" customHeight="1" spans="1:5">
      <c r="A599" s="416" t="s">
        <v>1112</v>
      </c>
      <c r="B599" s="288" t="s">
        <v>1113</v>
      </c>
      <c r="C599" s="323">
        <f>IFERROR(VLOOKUP(A599,[3]表3支出执行情况!$A$5:$D$6666,4,FALSE),0)</f>
        <v>0</v>
      </c>
      <c r="D599" s="326">
        <f>IFERROR(VLOOKUP(--A599,[3]表10支出预算!$A$4:$F$6666,6,FALSE),0)</f>
        <v>0</v>
      </c>
      <c r="E599" s="292"/>
    </row>
    <row r="600" ht="36" customHeight="1" spans="1:5">
      <c r="A600" s="416" t="s">
        <v>1114</v>
      </c>
      <c r="B600" s="288" t="s">
        <v>1115</v>
      </c>
      <c r="C600" s="323">
        <f>IFERROR(VLOOKUP(A600,[3]表3支出执行情况!$A$5:$D$6666,4,FALSE),0)</f>
        <v>1662</v>
      </c>
      <c r="D600" s="326">
        <f>IFERROR(VLOOKUP(--A600,[3]表10支出预算!$A$4:$F$6666,6,FALSE),0)</f>
        <v>1860</v>
      </c>
      <c r="E600" s="292">
        <f t="shared" si="1"/>
        <v>0.119</v>
      </c>
    </row>
    <row r="601" ht="36" customHeight="1" spans="1:5">
      <c r="A601" s="415" t="s">
        <v>1116</v>
      </c>
      <c r="B601" s="285" t="s">
        <v>1117</v>
      </c>
      <c r="C601" s="323">
        <f>IFERROR(VLOOKUP(A601,[3]表3支出执行情况!$A$5:$D$6666,4,FALSE),0)</f>
        <v>812</v>
      </c>
      <c r="D601" s="323">
        <f>IFERROR(VLOOKUP(--A601,[3]表10支出预算!$A$4:$F$6666,6,FALSE),0)</f>
        <v>786</v>
      </c>
      <c r="E601" s="297">
        <f t="shared" si="1"/>
        <v>-0.032</v>
      </c>
    </row>
    <row r="602" s="407" customFormat="1" ht="36" customHeight="1" spans="1:5">
      <c r="A602" s="416" t="s">
        <v>1118</v>
      </c>
      <c r="B602" s="288" t="s">
        <v>1119</v>
      </c>
      <c r="C602" s="323">
        <f>IFERROR(VLOOKUP(A602,[3]表3支出执行情况!$A$5:$D$6666,4,FALSE),0)</f>
        <v>584</v>
      </c>
      <c r="D602" s="326">
        <f>IFERROR(VLOOKUP(--A602,[3]表10支出预算!$A$4:$F$6666,6,FALSE),0)</f>
        <v>568</v>
      </c>
      <c r="E602" s="292">
        <f t="shared" si="1"/>
        <v>-0.027</v>
      </c>
    </row>
    <row r="603" ht="36" customHeight="1" spans="1:5">
      <c r="A603" s="416" t="s">
        <v>1120</v>
      </c>
      <c r="B603" s="288" t="s">
        <v>1121</v>
      </c>
      <c r="C603" s="323">
        <f>IFERROR(VLOOKUP(A603,[3]表3支出执行情况!$A$5:$D$6666,4,FALSE),0)</f>
        <v>15</v>
      </c>
      <c r="D603" s="326">
        <f>IFERROR(VLOOKUP(--A603,[3]表10支出预算!$A$4:$F$6666,6,FALSE),0)</f>
        <v>30</v>
      </c>
      <c r="E603" s="292">
        <f t="shared" si="1"/>
        <v>1</v>
      </c>
    </row>
    <row r="604" ht="36" customHeight="1" spans="1:5">
      <c r="A604" s="416" t="s">
        <v>1122</v>
      </c>
      <c r="B604" s="288" t="s">
        <v>1123</v>
      </c>
      <c r="C604" s="323">
        <f>IFERROR(VLOOKUP(A604,[3]表3支出执行情况!$A$5:$D$6666,4,FALSE),0)</f>
        <v>0</v>
      </c>
      <c r="D604" s="326">
        <f>IFERROR(VLOOKUP(--A604,[3]表10支出预算!$A$4:$F$6666,6,FALSE),0)</f>
        <v>0</v>
      </c>
      <c r="E604" s="292"/>
    </row>
    <row r="605" ht="36" customHeight="1" spans="1:5">
      <c r="A605" s="416" t="s">
        <v>1124</v>
      </c>
      <c r="B605" s="288" t="s">
        <v>1125</v>
      </c>
      <c r="C605" s="323">
        <f>IFERROR(VLOOKUP(A605,[3]表3支出执行情况!$A$5:$D$6666,4,FALSE),0)</f>
        <v>60</v>
      </c>
      <c r="D605" s="326">
        <f>IFERROR(VLOOKUP(--A605,[3]表10支出预算!$A$4:$F$6666,6,FALSE),0)</f>
        <v>42</v>
      </c>
      <c r="E605" s="292">
        <f t="shared" si="1"/>
        <v>-0.3</v>
      </c>
    </row>
    <row r="606" ht="36" customHeight="1" spans="1:5">
      <c r="A606" s="416" t="s">
        <v>1126</v>
      </c>
      <c r="B606" s="288" t="s">
        <v>1127</v>
      </c>
      <c r="C606" s="323">
        <f>IFERROR(VLOOKUP(A606,[3]表3支出执行情况!$A$5:$D$6666,4,FALSE),0)</f>
        <v>154</v>
      </c>
      <c r="D606" s="326">
        <f>IFERROR(VLOOKUP(--A606,[3]表10支出预算!$A$4:$F$6666,6,FALSE),0)</f>
        <v>146</v>
      </c>
      <c r="E606" s="292">
        <f t="shared" si="1"/>
        <v>-0.052</v>
      </c>
    </row>
    <row r="607" ht="36" customHeight="1" spans="1:5">
      <c r="A607" s="416" t="s">
        <v>1128</v>
      </c>
      <c r="B607" s="288" t="s">
        <v>1129</v>
      </c>
      <c r="C607" s="323">
        <f>IFERROR(VLOOKUP(A607,[3]表3支出执行情况!$A$5:$D$6666,4,FALSE),0)</f>
        <v>0</v>
      </c>
      <c r="D607" s="326">
        <f>IFERROR(VLOOKUP(--A607,[3]表10支出预算!$A$4:$F$6666,6,FALSE),0)</f>
        <v>0</v>
      </c>
      <c r="E607" s="292"/>
    </row>
    <row r="608" ht="36" customHeight="1" spans="1:5">
      <c r="A608" s="415" t="s">
        <v>1130</v>
      </c>
      <c r="B608" s="285" t="s">
        <v>1131</v>
      </c>
      <c r="C608" s="323">
        <f>IFERROR(VLOOKUP(A608,[3]表3支出执行情况!$A$5:$D$6666,4,FALSE),0)</f>
        <v>3326</v>
      </c>
      <c r="D608" s="323">
        <f>IFERROR(VLOOKUP(--A608,[3]表10支出预算!$A$4:$F$6666,6,FALSE),0)</f>
        <v>2118</v>
      </c>
      <c r="E608" s="297">
        <f t="shared" si="1"/>
        <v>-0.363</v>
      </c>
    </row>
    <row r="609" ht="36" customHeight="1" spans="1:5">
      <c r="A609" s="416" t="s">
        <v>1132</v>
      </c>
      <c r="B609" s="288" t="s">
        <v>1133</v>
      </c>
      <c r="C609" s="323">
        <f>IFERROR(VLOOKUP(A609,[3]表3支出执行情况!$A$5:$D$6666,4,FALSE),0)</f>
        <v>118</v>
      </c>
      <c r="D609" s="326">
        <f>IFERROR(VLOOKUP(--A609,[3]表10支出预算!$A$4:$F$6666,6,FALSE),0)</f>
        <v>124</v>
      </c>
      <c r="E609" s="292">
        <f t="shared" si="1"/>
        <v>0.051</v>
      </c>
    </row>
    <row r="610" ht="36" customHeight="1" spans="1:5">
      <c r="A610" s="416" t="s">
        <v>1134</v>
      </c>
      <c r="B610" s="288" t="s">
        <v>1135</v>
      </c>
      <c r="C610" s="323">
        <f>IFERROR(VLOOKUP(A610,[3]表3支出执行情况!$A$5:$D$6666,4,FALSE),0)</f>
        <v>1238</v>
      </c>
      <c r="D610" s="326">
        <f>IFERROR(VLOOKUP(--A610,[3]表10支出预算!$A$4:$F$6666,6,FALSE),0)</f>
        <v>712</v>
      </c>
      <c r="E610" s="292">
        <f t="shared" si="1"/>
        <v>-0.425</v>
      </c>
    </row>
    <row r="611" ht="36" customHeight="1" spans="1:5">
      <c r="A611" s="416" t="s">
        <v>1136</v>
      </c>
      <c r="B611" s="288" t="s">
        <v>1137</v>
      </c>
      <c r="C611" s="323">
        <f>IFERROR(VLOOKUP(A611,[3]表3支出执行情况!$A$5:$D$6666,4,FALSE),0)</f>
        <v>0</v>
      </c>
      <c r="D611" s="326">
        <f>IFERROR(VLOOKUP(--A611,[3]表10支出预算!$A$4:$F$6666,6,FALSE),0)</f>
        <v>0</v>
      </c>
      <c r="E611" s="292"/>
    </row>
    <row r="612" ht="36" customHeight="1" spans="1:5">
      <c r="A612" s="416" t="s">
        <v>1138</v>
      </c>
      <c r="B612" s="288" t="s">
        <v>1139</v>
      </c>
      <c r="C612" s="323">
        <f>IFERROR(VLOOKUP(A612,[3]表3支出执行情况!$A$5:$D$6666,4,FALSE),0)</f>
        <v>1970</v>
      </c>
      <c r="D612" s="326">
        <f>IFERROR(VLOOKUP(--A612,[3]表10支出预算!$A$4:$F$6666,6,FALSE),0)</f>
        <v>1282</v>
      </c>
      <c r="E612" s="292">
        <f t="shared" si="1"/>
        <v>-0.349</v>
      </c>
    </row>
    <row r="613" ht="36" customHeight="1" spans="1:5">
      <c r="A613" s="416" t="s">
        <v>1140</v>
      </c>
      <c r="B613" s="288" t="s">
        <v>1141</v>
      </c>
      <c r="C613" s="323" t="str">
        <f>IFERROR(VLOOKUP(A613,[3]表3支出执行情况!$A$5:$D$6666,4,FALSE),0)</f>
        <v/>
      </c>
      <c r="D613" s="326">
        <f>IFERROR(VLOOKUP(--A613,[3]表10支出预算!$A$4:$F$6666,6,FALSE),0)</f>
        <v>0</v>
      </c>
      <c r="E613" s="292"/>
    </row>
    <row r="614" ht="36" customHeight="1" spans="1:5">
      <c r="A614" s="416" t="s">
        <v>1142</v>
      </c>
      <c r="B614" s="288" t="s">
        <v>1143</v>
      </c>
      <c r="C614" s="323">
        <f>IFERROR(VLOOKUP(A614,[3]表3支出执行情况!$A$5:$D$6666,4,FALSE),0)</f>
        <v>0</v>
      </c>
      <c r="D614" s="326">
        <f>IFERROR(VLOOKUP(--A614,[3]表10支出预算!$A$4:$F$6666,6,FALSE),0)</f>
        <v>0</v>
      </c>
      <c r="E614" s="292"/>
    </row>
    <row r="615" ht="36" customHeight="1" spans="1:5">
      <c r="A615" s="416" t="s">
        <v>1144</v>
      </c>
      <c r="B615" s="288" t="s">
        <v>1145</v>
      </c>
      <c r="C615" s="323">
        <f>IFERROR(VLOOKUP(A615,[3]表3支出执行情况!$A$5:$D$6666,4,FALSE),0)</f>
        <v>0</v>
      </c>
      <c r="D615" s="326">
        <f>IFERROR(VLOOKUP(--A615,[3]表10支出预算!$A$4:$F$6666,6,FALSE),0)</f>
        <v>0</v>
      </c>
      <c r="E615" s="292"/>
    </row>
    <row r="616" ht="36" customHeight="1" spans="1:5">
      <c r="A616" s="415" t="s">
        <v>1146</v>
      </c>
      <c r="B616" s="285" t="s">
        <v>1147</v>
      </c>
      <c r="C616" s="323">
        <f>IFERROR(VLOOKUP(A616,[3]表3支出执行情况!$A$5:$D$6666,4,FALSE),0)</f>
        <v>1208</v>
      </c>
      <c r="D616" s="323">
        <f>IFERROR(VLOOKUP(--A616,[3]表10支出预算!$A$4:$F$6666,6,FALSE),0)</f>
        <v>1060</v>
      </c>
      <c r="E616" s="297">
        <f t="shared" si="1"/>
        <v>-0.123</v>
      </c>
    </row>
    <row r="617" ht="36" customHeight="1" spans="1:5">
      <c r="A617" s="416" t="s">
        <v>1148</v>
      </c>
      <c r="B617" s="288" t="s">
        <v>138</v>
      </c>
      <c r="C617" s="323">
        <f>IFERROR(VLOOKUP(A617,[3]表3支出执行情况!$A$5:$D$6666,4,FALSE),0)</f>
        <v>221</v>
      </c>
      <c r="D617" s="326">
        <f>IFERROR(VLOOKUP(--A617,[3]表10支出预算!$A$4:$F$6666,6,FALSE),0)</f>
        <v>190</v>
      </c>
      <c r="E617" s="292">
        <f t="shared" si="1"/>
        <v>-0.14</v>
      </c>
    </row>
    <row r="618" ht="36" customHeight="1" spans="1:5">
      <c r="A618" s="416" t="s">
        <v>1149</v>
      </c>
      <c r="B618" s="288" t="s">
        <v>140</v>
      </c>
      <c r="C618" s="323">
        <f>IFERROR(VLOOKUP(A618,[3]表3支出执行情况!$A$5:$D$6666,4,FALSE),0)</f>
        <v>0</v>
      </c>
      <c r="D618" s="326">
        <f>IFERROR(VLOOKUP(--A618,[3]表10支出预算!$A$4:$F$6666,6,FALSE),0)</f>
        <v>0</v>
      </c>
      <c r="E618" s="292"/>
    </row>
    <row r="619" ht="36" customHeight="1" spans="1:5">
      <c r="A619" s="416" t="s">
        <v>1150</v>
      </c>
      <c r="B619" s="288" t="s">
        <v>142</v>
      </c>
      <c r="C619" s="323">
        <f>IFERROR(VLOOKUP(A619,[3]表3支出执行情况!$A$5:$D$6666,4,FALSE),0)</f>
        <v>0</v>
      </c>
      <c r="D619" s="326">
        <f>IFERROR(VLOOKUP(--A619,[3]表10支出预算!$A$4:$F$6666,6,FALSE),0)</f>
        <v>0</v>
      </c>
      <c r="E619" s="292"/>
    </row>
    <row r="620" ht="36" customHeight="1" spans="1:5">
      <c r="A620" s="416" t="s">
        <v>1151</v>
      </c>
      <c r="B620" s="288" t="s">
        <v>1152</v>
      </c>
      <c r="C620" s="323">
        <f>IFERROR(VLOOKUP(A620,[3]表3支出执行情况!$A$5:$D$6666,4,FALSE),0)</f>
        <v>396</v>
      </c>
      <c r="D620" s="326">
        <f>IFERROR(VLOOKUP(--A620,[3]表10支出预算!$A$4:$F$6666,6,FALSE),0)</f>
        <v>100</v>
      </c>
      <c r="E620" s="292">
        <f t="shared" si="1"/>
        <v>-0.747</v>
      </c>
    </row>
    <row r="621" ht="36" customHeight="1" spans="1:5">
      <c r="A621" s="416" t="s">
        <v>1153</v>
      </c>
      <c r="B621" s="288" t="s">
        <v>1154</v>
      </c>
      <c r="C621" s="323">
        <f>IFERROR(VLOOKUP(A621,[3]表3支出执行情况!$A$5:$D$6666,4,FALSE),0)</f>
        <v>72</v>
      </c>
      <c r="D621" s="326">
        <f>IFERROR(VLOOKUP(--A621,[3]表10支出预算!$A$4:$F$6666,6,FALSE),0)</f>
        <v>0</v>
      </c>
      <c r="E621" s="292">
        <f t="shared" si="1"/>
        <v>-1</v>
      </c>
    </row>
    <row r="622" ht="36" customHeight="1" spans="1:5">
      <c r="A622" s="416" t="s">
        <v>1155</v>
      </c>
      <c r="B622" s="288" t="s">
        <v>1156</v>
      </c>
      <c r="C622" s="323">
        <f>IFERROR(VLOOKUP(A622,[3]表3支出执行情况!$A$5:$D$6666,4,FALSE),0)</f>
        <v>0</v>
      </c>
      <c r="D622" s="326">
        <f>IFERROR(VLOOKUP(--A622,[3]表10支出预算!$A$4:$F$6666,6,FALSE),0)</f>
        <v>0</v>
      </c>
      <c r="E622" s="292"/>
    </row>
    <row r="623" ht="36" customHeight="1" spans="1:5">
      <c r="A623" s="416" t="s">
        <v>1157</v>
      </c>
      <c r="B623" s="288" t="s">
        <v>1158</v>
      </c>
      <c r="C623" s="323">
        <f>IFERROR(VLOOKUP(A623,[3]表3支出执行情况!$A$5:$D$6666,4,FALSE),0)</f>
        <v>517</v>
      </c>
      <c r="D623" s="326">
        <f>IFERROR(VLOOKUP(--A623,[3]表10支出预算!$A$4:$F$6666,6,FALSE),0)</f>
        <v>670</v>
      </c>
      <c r="E623" s="292">
        <f t="shared" si="1"/>
        <v>0.296</v>
      </c>
    </row>
    <row r="624" ht="36" customHeight="1" spans="1:5">
      <c r="A624" s="416" t="s">
        <v>1159</v>
      </c>
      <c r="B624" s="288" t="s">
        <v>1160</v>
      </c>
      <c r="C624" s="323">
        <f>IFERROR(VLOOKUP(A624,[3]表3支出执行情况!$A$5:$D$6666,4,FALSE),0)</f>
        <v>1</v>
      </c>
      <c r="D624" s="326">
        <f>IFERROR(VLOOKUP(--A624,[3]表10支出预算!$A$4:$F$6666,6,FALSE),0)</f>
        <v>100</v>
      </c>
      <c r="E624" s="292">
        <f t="shared" si="1"/>
        <v>99</v>
      </c>
    </row>
    <row r="625" ht="36" customHeight="1" spans="1:5">
      <c r="A625" s="415" t="s">
        <v>1161</v>
      </c>
      <c r="B625" s="285" t="s">
        <v>1162</v>
      </c>
      <c r="C625" s="323">
        <f>IFERROR(VLOOKUP(A625,[3]表3支出执行情况!$A$5:$D$6666,4,FALSE),0)</f>
        <v>118</v>
      </c>
      <c r="D625" s="323">
        <f>IFERROR(VLOOKUP(--A625,[3]表10支出预算!$A$4:$F$6666,6,FALSE),0)</f>
        <v>99</v>
      </c>
      <c r="E625" s="297">
        <f t="shared" si="1"/>
        <v>-0.161</v>
      </c>
    </row>
    <row r="626" ht="36" customHeight="1" spans="1:5">
      <c r="A626" s="416" t="s">
        <v>1163</v>
      </c>
      <c r="B626" s="288" t="s">
        <v>138</v>
      </c>
      <c r="C626" s="323">
        <f>IFERROR(VLOOKUP(A626,[3]表3支出执行情况!$A$5:$D$6666,4,FALSE),0)</f>
        <v>115</v>
      </c>
      <c r="D626" s="326">
        <f>IFERROR(VLOOKUP(--A626,[3]表10支出预算!$A$4:$F$6666,6,FALSE),0)</f>
        <v>99</v>
      </c>
      <c r="E626" s="292">
        <f t="shared" si="1"/>
        <v>-0.139</v>
      </c>
    </row>
    <row r="627" ht="36" customHeight="1" spans="1:5">
      <c r="A627" s="416" t="s">
        <v>1164</v>
      </c>
      <c r="B627" s="288" t="s">
        <v>140</v>
      </c>
      <c r="C627" s="323">
        <f>IFERROR(VLOOKUP(A627,[3]表3支出执行情况!$A$5:$D$6666,4,FALSE),0)</f>
        <v>0</v>
      </c>
      <c r="D627" s="326">
        <f>IFERROR(VLOOKUP(--A627,[3]表10支出预算!$A$4:$F$6666,6,FALSE),0)</f>
        <v>0</v>
      </c>
      <c r="E627" s="292"/>
    </row>
    <row r="628" ht="36" customHeight="1" spans="1:5">
      <c r="A628" s="416" t="s">
        <v>1165</v>
      </c>
      <c r="B628" s="288" t="s">
        <v>142</v>
      </c>
      <c r="C628" s="323">
        <f>IFERROR(VLOOKUP(A628,[3]表3支出执行情况!$A$5:$D$6666,4,FALSE),0)</f>
        <v>0</v>
      </c>
      <c r="D628" s="326">
        <f>IFERROR(VLOOKUP(--A628,[3]表10支出预算!$A$4:$F$6666,6,FALSE),0)</f>
        <v>0</v>
      </c>
      <c r="E628" s="292"/>
    </row>
    <row r="629" ht="36" customHeight="1" spans="1:5">
      <c r="A629" s="416" t="s">
        <v>1166</v>
      </c>
      <c r="B629" s="288" t="s">
        <v>1167</v>
      </c>
      <c r="C629" s="323">
        <f>IFERROR(VLOOKUP(A629,[3]表3支出执行情况!$A$5:$D$6666,4,FALSE),0)</f>
        <v>3</v>
      </c>
      <c r="D629" s="326">
        <f>IFERROR(VLOOKUP(--A629,[3]表10支出预算!$A$4:$F$6666,6,FALSE),0)</f>
        <v>0</v>
      </c>
      <c r="E629" s="292">
        <f t="shared" si="1"/>
        <v>-1</v>
      </c>
    </row>
    <row r="630" ht="36" customHeight="1" spans="1:5">
      <c r="A630" s="415" t="s">
        <v>1168</v>
      </c>
      <c r="B630" s="285" t="s">
        <v>1169</v>
      </c>
      <c r="C630" s="323">
        <f>IFERROR(VLOOKUP(A630,[3]表3支出执行情况!$A$5:$D$6666,4,FALSE),0)</f>
        <v>5947</v>
      </c>
      <c r="D630" s="323">
        <f>IFERROR(VLOOKUP(--A630,[3]表10支出预算!$A$4:$F$6666,6,FALSE),0)</f>
        <v>6893</v>
      </c>
      <c r="E630" s="297">
        <f t="shared" si="1"/>
        <v>0.159</v>
      </c>
    </row>
    <row r="631" ht="36" customHeight="1" spans="1:5">
      <c r="A631" s="416" t="s">
        <v>1170</v>
      </c>
      <c r="B631" s="288" t="s">
        <v>1171</v>
      </c>
      <c r="C631" s="323">
        <f>IFERROR(VLOOKUP(A631,[3]表3支出执行情况!$A$5:$D$6666,4,FALSE),0)</f>
        <v>733</v>
      </c>
      <c r="D631" s="326">
        <f>IFERROR(VLOOKUP(--A631,[3]表10支出预算!$A$4:$F$6666,6,FALSE),0)</f>
        <v>712</v>
      </c>
      <c r="E631" s="292">
        <f t="shared" si="1"/>
        <v>-0.029</v>
      </c>
    </row>
    <row r="632" ht="36" customHeight="1" spans="1:5">
      <c r="A632" s="416" t="s">
        <v>1172</v>
      </c>
      <c r="B632" s="288" t="s">
        <v>1173</v>
      </c>
      <c r="C632" s="323">
        <f>IFERROR(VLOOKUP(A632,[3]表3支出执行情况!$A$5:$D$6666,4,FALSE),0)</f>
        <v>5214</v>
      </c>
      <c r="D632" s="326">
        <f>IFERROR(VLOOKUP(--A632,[3]表10支出预算!$A$4:$F$6666,6,FALSE),0)</f>
        <v>6181</v>
      </c>
      <c r="E632" s="292">
        <f t="shared" si="1"/>
        <v>0.185</v>
      </c>
    </row>
    <row r="633" ht="36" customHeight="1" spans="1:5">
      <c r="A633" s="415" t="s">
        <v>1174</v>
      </c>
      <c r="B633" s="285" t="s">
        <v>1175</v>
      </c>
      <c r="C633" s="323">
        <f>IFERROR(VLOOKUP(A633,[3]表3支出执行情况!$A$5:$D$6666,4,FALSE),0)</f>
        <v>430</v>
      </c>
      <c r="D633" s="323">
        <f>IFERROR(VLOOKUP(--A633,[3]表10支出预算!$A$4:$F$6666,6,FALSE),0)</f>
        <v>480</v>
      </c>
      <c r="E633" s="297">
        <f t="shared" si="1"/>
        <v>0.116</v>
      </c>
    </row>
    <row r="634" ht="36" customHeight="1" spans="1:5">
      <c r="A634" s="416" t="s">
        <v>1176</v>
      </c>
      <c r="B634" s="288" t="s">
        <v>1177</v>
      </c>
      <c r="C634" s="323">
        <f>IFERROR(VLOOKUP(A634,[3]表3支出执行情况!$A$5:$D$6666,4,FALSE),0)</f>
        <v>400</v>
      </c>
      <c r="D634" s="326">
        <f>IFERROR(VLOOKUP(--A634,[3]表10支出预算!$A$4:$F$6666,6,FALSE),0)</f>
        <v>450</v>
      </c>
      <c r="E634" s="292">
        <f t="shared" si="1"/>
        <v>0.125</v>
      </c>
    </row>
    <row r="635" ht="36" customHeight="1" spans="1:5">
      <c r="A635" s="416" t="s">
        <v>1178</v>
      </c>
      <c r="B635" s="288" t="s">
        <v>1179</v>
      </c>
      <c r="C635" s="323">
        <f>IFERROR(VLOOKUP(A635,[3]表3支出执行情况!$A$5:$D$6666,4,FALSE),0)</f>
        <v>30</v>
      </c>
      <c r="D635" s="326">
        <f>IFERROR(VLOOKUP(--A635,[3]表10支出预算!$A$4:$F$6666,6,FALSE),0)</f>
        <v>30</v>
      </c>
      <c r="E635" s="292">
        <f t="shared" si="1"/>
        <v>0</v>
      </c>
    </row>
    <row r="636" ht="36" customHeight="1" spans="1:5">
      <c r="A636" s="415" t="s">
        <v>1180</v>
      </c>
      <c r="B636" s="285" t="s">
        <v>1181</v>
      </c>
      <c r="C636" s="323">
        <f>IFERROR(VLOOKUP(A636,[3]表3支出执行情况!$A$5:$D$6666,4,FALSE),0)</f>
        <v>1128</v>
      </c>
      <c r="D636" s="323">
        <f>IFERROR(VLOOKUP(--A636,[3]表10支出预算!$A$4:$F$6666,6,FALSE),0)</f>
        <v>1216</v>
      </c>
      <c r="E636" s="297">
        <f t="shared" si="1"/>
        <v>0.078</v>
      </c>
    </row>
    <row r="637" ht="36" customHeight="1" spans="1:5">
      <c r="A637" s="416" t="s">
        <v>1182</v>
      </c>
      <c r="B637" s="288" t="s">
        <v>1183</v>
      </c>
      <c r="C637" s="323">
        <f>IFERROR(VLOOKUP(A637,[3]表3支出执行情况!$A$5:$D$6666,4,FALSE),0)</f>
        <v>0</v>
      </c>
      <c r="D637" s="326">
        <f>IFERROR(VLOOKUP(--A637,[3]表10支出预算!$A$4:$F$6666,6,FALSE),0)</f>
        <v>0</v>
      </c>
      <c r="E637" s="292"/>
    </row>
    <row r="638" ht="36" customHeight="1" spans="1:5">
      <c r="A638" s="416" t="s">
        <v>1184</v>
      </c>
      <c r="B638" s="288" t="s">
        <v>1185</v>
      </c>
      <c r="C638" s="323">
        <f>IFERROR(VLOOKUP(A638,[3]表3支出执行情况!$A$5:$D$6666,4,FALSE),0)</f>
        <v>1128</v>
      </c>
      <c r="D638" s="326">
        <f>IFERROR(VLOOKUP(--A638,[3]表10支出预算!$A$4:$F$6666,6,FALSE),0)</f>
        <v>1216</v>
      </c>
      <c r="E638" s="292">
        <f t="shared" si="1"/>
        <v>0.078</v>
      </c>
    </row>
    <row r="639" ht="36" customHeight="1" spans="1:5">
      <c r="A639" s="415" t="s">
        <v>1186</v>
      </c>
      <c r="B639" s="285" t="s">
        <v>1187</v>
      </c>
      <c r="C639" s="323">
        <f>IFERROR(VLOOKUP(A639,[3]表3支出执行情况!$A$5:$D$6666,4,FALSE),0)</f>
        <v>0</v>
      </c>
      <c r="D639" s="323">
        <f>IFERROR(VLOOKUP(--A639,[3]表10支出预算!$A$4:$F$6666,6,FALSE),0)</f>
        <v>0</v>
      </c>
      <c r="E639" s="297"/>
    </row>
    <row r="640" ht="36" customHeight="1" spans="1:5">
      <c r="A640" s="416" t="s">
        <v>1188</v>
      </c>
      <c r="B640" s="288" t="s">
        <v>1189</v>
      </c>
      <c r="C640" s="323">
        <f>IFERROR(VLOOKUP(A640,[3]表3支出执行情况!$A$5:$D$6666,4,FALSE),0)</f>
        <v>0</v>
      </c>
      <c r="D640" s="326">
        <f>IFERROR(VLOOKUP(--A640,[3]表10支出预算!$A$4:$F$6666,6,FALSE),0)</f>
        <v>0</v>
      </c>
      <c r="E640" s="292"/>
    </row>
    <row r="641" ht="36" customHeight="1" spans="1:5">
      <c r="A641" s="416" t="s">
        <v>1190</v>
      </c>
      <c r="B641" s="288" t="s">
        <v>1191</v>
      </c>
      <c r="C641" s="323">
        <f>IFERROR(VLOOKUP(A641,[3]表3支出执行情况!$A$5:$D$6666,4,FALSE),0)</f>
        <v>0</v>
      </c>
      <c r="D641" s="326">
        <f>IFERROR(VLOOKUP(--A641,[3]表10支出预算!$A$4:$F$6666,6,FALSE),0)</f>
        <v>0</v>
      </c>
      <c r="E641" s="292"/>
    </row>
    <row r="642" ht="36" customHeight="1" spans="1:5">
      <c r="A642" s="415" t="s">
        <v>1192</v>
      </c>
      <c r="B642" s="285" t="s">
        <v>1193</v>
      </c>
      <c r="C642" s="323">
        <f>IFERROR(VLOOKUP(A642,[3]表3支出执行情况!$A$5:$D$6666,4,FALSE),0)</f>
        <v>75</v>
      </c>
      <c r="D642" s="323">
        <f>IFERROR(VLOOKUP(--A642,[3]表10支出预算!$A$4:$F$6666,6,FALSE),0)</f>
        <v>74</v>
      </c>
      <c r="E642" s="297">
        <f t="shared" si="1"/>
        <v>-0.013</v>
      </c>
    </row>
    <row r="643" ht="36" customHeight="1" spans="1:5">
      <c r="A643" s="416" t="s">
        <v>1194</v>
      </c>
      <c r="B643" s="288" t="s">
        <v>1195</v>
      </c>
      <c r="C643" s="323">
        <f>IFERROR(VLOOKUP(A643,[3]表3支出执行情况!$A$5:$D$6666,4,FALSE),0)</f>
        <v>0</v>
      </c>
      <c r="D643" s="326">
        <f>IFERROR(VLOOKUP(--A643,[3]表10支出预算!$A$4:$F$6666,6,FALSE),0)</f>
        <v>0</v>
      </c>
      <c r="E643" s="292"/>
    </row>
    <row r="644" ht="36" customHeight="1" spans="1:5">
      <c r="A644" s="416" t="s">
        <v>1196</v>
      </c>
      <c r="B644" s="288" t="s">
        <v>1197</v>
      </c>
      <c r="C644" s="323">
        <f>IFERROR(VLOOKUP(A644,[3]表3支出执行情况!$A$5:$D$6666,4,FALSE),0)</f>
        <v>75</v>
      </c>
      <c r="D644" s="326">
        <f>IFERROR(VLOOKUP(--A644,[3]表10支出预算!$A$4:$F$6666,6,FALSE),0)</f>
        <v>74</v>
      </c>
      <c r="E644" s="292">
        <f>(D644-C644)/C644</f>
        <v>-0.013</v>
      </c>
    </row>
    <row r="645" ht="36" customHeight="1" spans="1:5">
      <c r="A645" s="415" t="s">
        <v>1198</v>
      </c>
      <c r="B645" s="285" t="s">
        <v>1199</v>
      </c>
      <c r="C645" s="323">
        <f>IFERROR(VLOOKUP(A645,[3]表3支出执行情况!$A$5:$D$6666,4,FALSE),0)</f>
        <v>9181</v>
      </c>
      <c r="D645" s="323">
        <f>IFERROR(VLOOKUP(--A645,[3]表10支出预算!$A$4:$F$6666,6,FALSE),0)</f>
        <v>10234</v>
      </c>
      <c r="E645" s="297">
        <f>(D645-C645)/C645</f>
        <v>0.115</v>
      </c>
    </row>
    <row r="646" ht="36" customHeight="1" spans="1:5">
      <c r="A646" s="416" t="s">
        <v>1200</v>
      </c>
      <c r="B646" s="288" t="s">
        <v>1201</v>
      </c>
      <c r="C646" s="323">
        <f>IFERROR(VLOOKUP(A646,[3]表3支出执行情况!$A$5:$D$6666,4,FALSE),0)</f>
        <v>0</v>
      </c>
      <c r="D646" s="326">
        <f>IFERROR(VLOOKUP(--A646,[3]表10支出预算!$A$4:$F$6666,6,FALSE),0)</f>
        <v>0</v>
      </c>
      <c r="E646" s="292"/>
    </row>
    <row r="647" ht="36" customHeight="1" spans="1:5">
      <c r="A647" s="416" t="s">
        <v>1202</v>
      </c>
      <c r="B647" s="288" t="s">
        <v>1203</v>
      </c>
      <c r="C647" s="323">
        <f>IFERROR(VLOOKUP(A647,[3]表3支出执行情况!$A$5:$D$6666,4,FALSE),0)</f>
        <v>9181</v>
      </c>
      <c r="D647" s="326">
        <f>IFERROR(VLOOKUP(--A647,[3]表10支出预算!$A$4:$F$6666,6,FALSE),0)</f>
        <v>10234</v>
      </c>
      <c r="E647" s="292">
        <f>(D647-C647)/C647</f>
        <v>0.115</v>
      </c>
    </row>
    <row r="648" ht="36" customHeight="1" spans="1:5">
      <c r="A648" s="416" t="s">
        <v>1204</v>
      </c>
      <c r="B648" s="288" t="s">
        <v>1205</v>
      </c>
      <c r="C648" s="323">
        <f>IFERROR(VLOOKUP(A648,[3]表3支出执行情况!$A$5:$D$6666,4,FALSE),0)</f>
        <v>0</v>
      </c>
      <c r="D648" s="326">
        <f>IFERROR(VLOOKUP(--A648,[3]表10支出预算!$A$4:$F$6666,6,FALSE),0)</f>
        <v>0</v>
      </c>
      <c r="E648" s="292"/>
    </row>
    <row r="649" ht="36" customHeight="1" spans="1:5">
      <c r="A649" s="415" t="s">
        <v>1206</v>
      </c>
      <c r="B649" s="285" t="s">
        <v>1207</v>
      </c>
      <c r="C649" s="323">
        <f>IFERROR(VLOOKUP(A649,[3]表3支出执行情况!$A$5:$D$6666,4,FALSE),0)</f>
        <v>0</v>
      </c>
      <c r="D649" s="323">
        <f>IFERROR(VLOOKUP(--A649,[3]表10支出预算!$A$4:$F$6666,6,FALSE),0)</f>
        <v>0</v>
      </c>
      <c r="E649" s="297"/>
    </row>
    <row r="650" ht="36" customHeight="1" spans="1:5">
      <c r="A650" s="416" t="s">
        <v>1208</v>
      </c>
      <c r="B650" s="288" t="s">
        <v>1209</v>
      </c>
      <c r="C650" s="323">
        <f>IFERROR(VLOOKUP(A650,[3]表3支出执行情况!$A$5:$D$6666,4,FALSE),0)</f>
        <v>0</v>
      </c>
      <c r="D650" s="326">
        <f>IFERROR(VLOOKUP(--A650,[3]表10支出预算!$A$4:$F$6666,6,FALSE),0)</f>
        <v>0</v>
      </c>
      <c r="E650" s="292"/>
    </row>
    <row r="651" ht="36" customHeight="1" spans="1:5">
      <c r="A651" s="416" t="s">
        <v>1210</v>
      </c>
      <c r="B651" s="288" t="s">
        <v>1211</v>
      </c>
      <c r="C651" s="323">
        <f>IFERROR(VLOOKUP(A651,[3]表3支出执行情况!$A$5:$D$6666,4,FALSE),0)</f>
        <v>0</v>
      </c>
      <c r="D651" s="326">
        <f>IFERROR(VLOOKUP(--A651,[3]表10支出预算!$A$4:$F$6666,6,FALSE),0)</f>
        <v>0</v>
      </c>
      <c r="E651" s="292"/>
    </row>
    <row r="652" ht="36" customHeight="1" spans="1:5">
      <c r="A652" s="416" t="s">
        <v>1212</v>
      </c>
      <c r="B652" s="288" t="s">
        <v>1213</v>
      </c>
      <c r="C652" s="323">
        <f>IFERROR(VLOOKUP(A652,[3]表3支出执行情况!$A$5:$D$6666,4,FALSE),0)</f>
        <v>0</v>
      </c>
      <c r="D652" s="326">
        <f>IFERROR(VLOOKUP(--A652,[3]表10支出预算!$A$4:$F$6666,6,FALSE),0)</f>
        <v>0</v>
      </c>
      <c r="E652" s="292"/>
    </row>
    <row r="653" ht="36" customHeight="1" spans="1:5">
      <c r="A653" s="416" t="s">
        <v>1214</v>
      </c>
      <c r="B653" s="288" t="s">
        <v>1215</v>
      </c>
      <c r="C653" s="323">
        <f>IFERROR(VLOOKUP(A653,[3]表3支出执行情况!$A$5:$D$6666,4,FALSE),0)</f>
        <v>0</v>
      </c>
      <c r="D653" s="326">
        <f>IFERROR(VLOOKUP(--A653,[3]表10支出预算!$A$4:$F$6666,6,FALSE),0)</f>
        <v>0</v>
      </c>
      <c r="E653" s="292"/>
    </row>
    <row r="654" ht="36" customHeight="1" spans="1:5">
      <c r="A654" s="415" t="s">
        <v>1216</v>
      </c>
      <c r="B654" s="285" t="s">
        <v>1217</v>
      </c>
      <c r="C654" s="323">
        <f>IFERROR(VLOOKUP(A654,[3]表3支出执行情况!$A$5:$D$6666,4,FALSE),0)</f>
        <v>378</v>
      </c>
      <c r="D654" s="323">
        <f>IFERROR(VLOOKUP(--A654,[3]表10支出预算!$A$4:$F$6666,6,FALSE),0)</f>
        <v>317</v>
      </c>
      <c r="E654" s="297">
        <f>(D654-C654)/C654</f>
        <v>-0.161</v>
      </c>
    </row>
    <row r="655" ht="36" customHeight="1" spans="1:5">
      <c r="A655" s="416" t="s">
        <v>1218</v>
      </c>
      <c r="B655" s="288" t="s">
        <v>138</v>
      </c>
      <c r="C655" s="323">
        <f>IFERROR(VLOOKUP(A655,[3]表3支出执行情况!$A$5:$D$6666,4,FALSE),0)</f>
        <v>131</v>
      </c>
      <c r="D655" s="326">
        <f>IFERROR(VLOOKUP(--A655,[3]表10支出预算!$A$4:$F$6666,6,FALSE),0)</f>
        <v>116</v>
      </c>
      <c r="E655" s="292">
        <f>(D655-C655)/C655</f>
        <v>-0.115</v>
      </c>
    </row>
    <row r="656" ht="36" customHeight="1" spans="1:5">
      <c r="A656" s="416" t="s">
        <v>1219</v>
      </c>
      <c r="B656" s="288" t="s">
        <v>140</v>
      </c>
      <c r="C656" s="323">
        <f>IFERROR(VLOOKUP(A656,[3]表3支出执行情况!$A$5:$D$6666,4,FALSE),0)</f>
        <v>0</v>
      </c>
      <c r="D656" s="326">
        <f>IFERROR(VLOOKUP(--A656,[3]表10支出预算!$A$4:$F$6666,6,FALSE),0)</f>
        <v>0</v>
      </c>
      <c r="E656" s="292"/>
    </row>
    <row r="657" ht="36" customHeight="1" spans="1:5">
      <c r="A657" s="416" t="s">
        <v>1220</v>
      </c>
      <c r="B657" s="288" t="s">
        <v>142</v>
      </c>
      <c r="C657" s="323">
        <f>IFERROR(VLOOKUP(A657,[3]表3支出执行情况!$A$5:$D$6666,4,FALSE),0)</f>
        <v>0</v>
      </c>
      <c r="D657" s="326">
        <f>IFERROR(VLOOKUP(--A657,[3]表10支出预算!$A$4:$F$6666,6,FALSE),0)</f>
        <v>0</v>
      </c>
      <c r="E657" s="292"/>
    </row>
    <row r="658" ht="36" customHeight="1" spans="1:5">
      <c r="A658" s="416" t="s">
        <v>1221</v>
      </c>
      <c r="B658" s="288" t="s">
        <v>1222</v>
      </c>
      <c r="C658" s="323">
        <f>IFERROR(VLOOKUP(A658,[3]表3支出执行情况!$A$5:$D$6666,4,FALSE),0)</f>
        <v>30</v>
      </c>
      <c r="D658" s="326">
        <f>IFERROR(VLOOKUP(--A658,[3]表10支出预算!$A$4:$F$6666,6,FALSE),0)</f>
        <v>33</v>
      </c>
      <c r="E658" s="292">
        <f>(D658-C658)/C658</f>
        <v>0.1</v>
      </c>
    </row>
    <row r="659" ht="36" customHeight="1" spans="1:5">
      <c r="A659" s="416" t="s">
        <v>1223</v>
      </c>
      <c r="B659" s="288" t="s">
        <v>1224</v>
      </c>
      <c r="C659" s="323">
        <f>IFERROR(VLOOKUP(A659,[3]表3支出执行情况!$A$5:$D$6666,4,FALSE),0)</f>
        <v>0</v>
      </c>
      <c r="D659" s="326">
        <f>IFERROR(VLOOKUP(--A659,[3]表10支出预算!$A$4:$F$6666,6,FALSE),0)</f>
        <v>0</v>
      </c>
      <c r="E659" s="292"/>
    </row>
    <row r="660" ht="36" customHeight="1" spans="1:5">
      <c r="A660" s="416" t="s">
        <v>1225</v>
      </c>
      <c r="B660" s="288" t="s">
        <v>156</v>
      </c>
      <c r="C660" s="323">
        <f>IFERROR(VLOOKUP(A660,[3]表3支出执行情况!$A$5:$D$6666,4,FALSE),0)</f>
        <v>108</v>
      </c>
      <c r="D660" s="326">
        <f>IFERROR(VLOOKUP(--A660,[3]表10支出预算!$A$4:$F$6666,6,FALSE),0)</f>
        <v>102</v>
      </c>
      <c r="E660" s="292">
        <f>(D660-C660)/C660</f>
        <v>-0.056</v>
      </c>
    </row>
    <row r="661" ht="36" customHeight="1" spans="1:5">
      <c r="A661" s="416" t="s">
        <v>1226</v>
      </c>
      <c r="B661" s="288" t="s">
        <v>1227</v>
      </c>
      <c r="C661" s="323">
        <f>IFERROR(VLOOKUP(A661,[3]表3支出执行情况!$A$5:$D$6666,4,FALSE),0)</f>
        <v>108</v>
      </c>
      <c r="D661" s="326">
        <f>IFERROR(VLOOKUP(--A661,[3]表10支出预算!$A$4:$F$6666,6,FALSE),0)</f>
        <v>66</v>
      </c>
      <c r="E661" s="292">
        <f>(D661-C661)/C661</f>
        <v>-0.389</v>
      </c>
    </row>
    <row r="662" ht="36" customHeight="1" spans="1:5">
      <c r="A662" s="415" t="s">
        <v>1228</v>
      </c>
      <c r="B662" s="285" t="s">
        <v>1229</v>
      </c>
      <c r="C662" s="323">
        <f>IFERROR(VLOOKUP(A662,[3]表3支出执行情况!$A$5:$D$6666,4,FALSE),0)</f>
        <v>0</v>
      </c>
      <c r="D662" s="323">
        <f>IFERROR(VLOOKUP(--A662,[3]表10支出预算!$A$4:$F$6666,6,FALSE),0)</f>
        <v>0</v>
      </c>
      <c r="E662" s="297"/>
    </row>
    <row r="663" ht="36" customHeight="1" spans="1:5">
      <c r="A663" s="416" t="s">
        <v>1230</v>
      </c>
      <c r="B663" s="288" t="s">
        <v>1231</v>
      </c>
      <c r="C663" s="323" t="str">
        <f>IFERROR(VLOOKUP(A663,[3]表3支出执行情况!$A$5:$D$6666,4,FALSE),0)</f>
        <v/>
      </c>
      <c r="D663" s="326">
        <f>IFERROR(VLOOKUP(--A663,[3]表10支出预算!$A$4:$F$6666,6,FALSE),0)</f>
        <v>0</v>
      </c>
      <c r="E663" s="292"/>
    </row>
    <row r="664" ht="36" customHeight="1" spans="1:5">
      <c r="A664" s="416" t="s">
        <v>1232</v>
      </c>
      <c r="B664" s="288" t="s">
        <v>1233</v>
      </c>
      <c r="C664" s="323" t="str">
        <f>IFERROR(VLOOKUP(A664,[3]表3支出执行情况!$A$5:$D$6666,4,FALSE),0)</f>
        <v/>
      </c>
      <c r="D664" s="326">
        <f>IFERROR(VLOOKUP(--A664,[3]表10支出预算!$A$4:$F$6666,6,FALSE),0)</f>
        <v>0</v>
      </c>
      <c r="E664" s="292"/>
    </row>
    <row r="665" ht="36" customHeight="1" spans="1:5">
      <c r="A665" s="415" t="s">
        <v>1234</v>
      </c>
      <c r="B665" s="285" t="s">
        <v>1235</v>
      </c>
      <c r="C665" s="323">
        <f>IFERROR(VLOOKUP(A665,[3]表3支出执行情况!$A$5:$D$6666,4,FALSE),0)</f>
        <v>448</v>
      </c>
      <c r="D665" s="323">
        <f>IFERROR(VLOOKUP(--A665,[3]表10支出预算!$A$4:$F$6666,6,FALSE),0)</f>
        <v>939</v>
      </c>
      <c r="E665" s="297">
        <f>(D665-C665)/C665</f>
        <v>1.096</v>
      </c>
    </row>
    <row r="666" ht="36" customHeight="1" spans="1:5">
      <c r="A666" s="290">
        <v>2089999</v>
      </c>
      <c r="B666" s="288" t="s">
        <v>1236</v>
      </c>
      <c r="C666" s="323">
        <f>IFERROR(VLOOKUP(A666,[3]表3支出执行情况!$A$5:$D$6666,4,FALSE),0)</f>
        <v>448</v>
      </c>
      <c r="D666" s="326">
        <f>IFERROR(VLOOKUP(--A666,[3]表10支出预算!$A$4:$F$6666,6,FALSE),0)</f>
        <v>939</v>
      </c>
      <c r="E666" s="292">
        <f>(D666-C666)/C666</f>
        <v>1.096</v>
      </c>
    </row>
    <row r="667" ht="36" customHeight="1" spans="1:5">
      <c r="A667" s="295" t="s">
        <v>1237</v>
      </c>
      <c r="B667" s="420" t="s">
        <v>518</v>
      </c>
      <c r="C667" s="323">
        <f>IFERROR(VLOOKUP(A667,[3]表3支出执行情况!$A$5:$D$6666,4,FALSE),0)</f>
        <v>0</v>
      </c>
      <c r="D667" s="421">
        <f>IFERROR(VLOOKUP(--A667,[3]表10支出预算!$A$4:$F$6666,6,FALSE),0)</f>
        <v>0</v>
      </c>
      <c r="E667" s="297"/>
    </row>
    <row r="668" ht="36" customHeight="1" spans="1:5">
      <c r="A668" s="295" t="s">
        <v>1238</v>
      </c>
      <c r="B668" s="420" t="s">
        <v>1239</v>
      </c>
      <c r="C668" s="323">
        <f>IFERROR(VLOOKUP(A668,[3]表3支出执行情况!$A$5:$D$6666,4,FALSE),0)</f>
        <v>0</v>
      </c>
      <c r="D668" s="421">
        <f>IFERROR(VLOOKUP(--A668,[3]表10支出预算!$A$4:$F$6666,6,FALSE),0)</f>
        <v>0</v>
      </c>
      <c r="E668" s="297"/>
    </row>
    <row r="669" ht="36" customHeight="1" spans="1:5">
      <c r="A669" s="415" t="s">
        <v>85</v>
      </c>
      <c r="B669" s="285" t="s">
        <v>86</v>
      </c>
      <c r="C669" s="323">
        <f>IFERROR(VLOOKUP(A669,[3]表3支出执行情况!$A$5:$D$6666,4,FALSE),0)</f>
        <v>16648</v>
      </c>
      <c r="D669" s="323">
        <f>IFERROR(VLOOKUP(--A669,[3]表10支出预算!$A$4:$F$6666,6,FALSE),0)</f>
        <v>22876</v>
      </c>
      <c r="E669" s="297">
        <f>(D669-C669)/C669</f>
        <v>0.374</v>
      </c>
    </row>
    <row r="670" ht="36" customHeight="1" spans="1:5">
      <c r="A670" s="415" t="s">
        <v>1240</v>
      </c>
      <c r="B670" s="285" t="s">
        <v>1241</v>
      </c>
      <c r="C670" s="323">
        <f>IFERROR(VLOOKUP(A670,[3]表3支出执行情况!$A$5:$D$6666,4,FALSE),0)</f>
        <v>577</v>
      </c>
      <c r="D670" s="323">
        <f>IFERROR(VLOOKUP(--A670,[3]表10支出预算!$A$4:$F$6666,6,FALSE),0)</f>
        <v>463</v>
      </c>
      <c r="E670" s="297">
        <f>(D670-C670)/C670</f>
        <v>-0.198</v>
      </c>
    </row>
    <row r="671" ht="36" customHeight="1" spans="1:5">
      <c r="A671" s="416" t="s">
        <v>1242</v>
      </c>
      <c r="B671" s="288" t="s">
        <v>138</v>
      </c>
      <c r="C671" s="323">
        <f>IFERROR(VLOOKUP(A671,[3]表3支出执行情况!$A$5:$D$6666,4,FALSE),0)</f>
        <v>542</v>
      </c>
      <c r="D671" s="326">
        <f>IFERROR(VLOOKUP(--A671,[3]表10支出预算!$A$4:$F$6666,6,FALSE),0)</f>
        <v>429</v>
      </c>
      <c r="E671" s="292">
        <f>(D671-C671)/C671</f>
        <v>-0.208</v>
      </c>
    </row>
    <row r="672" ht="36" customHeight="1" spans="1:5">
      <c r="A672" s="416" t="s">
        <v>1243</v>
      </c>
      <c r="B672" s="288" t="s">
        <v>140</v>
      </c>
      <c r="C672" s="323">
        <f>IFERROR(VLOOKUP(A672,[3]表3支出执行情况!$A$5:$D$6666,4,FALSE),0)</f>
        <v>0</v>
      </c>
      <c r="D672" s="326">
        <f>IFERROR(VLOOKUP(--A672,[3]表10支出预算!$A$4:$F$6666,6,FALSE),0)</f>
        <v>0</v>
      </c>
      <c r="E672" s="292"/>
    </row>
    <row r="673" ht="36" customHeight="1" spans="1:5">
      <c r="A673" s="416" t="s">
        <v>1244</v>
      </c>
      <c r="B673" s="288" t="s">
        <v>142</v>
      </c>
      <c r="C673" s="323">
        <f>IFERROR(VLOOKUP(A673,[3]表3支出执行情况!$A$5:$D$6666,4,FALSE),0)</f>
        <v>0</v>
      </c>
      <c r="D673" s="326">
        <f>IFERROR(VLOOKUP(--A673,[3]表10支出预算!$A$4:$F$6666,6,FALSE),0)</f>
        <v>0</v>
      </c>
      <c r="E673" s="292"/>
    </row>
    <row r="674" ht="36" customHeight="1" spans="1:5">
      <c r="A674" s="416" t="s">
        <v>1245</v>
      </c>
      <c r="B674" s="288" t="s">
        <v>1246</v>
      </c>
      <c r="C674" s="323">
        <f>IFERROR(VLOOKUP(A674,[3]表3支出执行情况!$A$5:$D$6666,4,FALSE),0)</f>
        <v>35</v>
      </c>
      <c r="D674" s="326">
        <f>IFERROR(VLOOKUP(--A674,[3]表10支出预算!$A$4:$F$6666,6,FALSE),0)</f>
        <v>34</v>
      </c>
      <c r="E674" s="292">
        <f>(D674-C674)/C674</f>
        <v>-0.029</v>
      </c>
    </row>
    <row r="675" ht="36" customHeight="1" spans="1:5">
      <c r="A675" s="415" t="s">
        <v>1247</v>
      </c>
      <c r="B675" s="285" t="s">
        <v>1248</v>
      </c>
      <c r="C675" s="323">
        <f>IFERROR(VLOOKUP(A675,[3]表3支出执行情况!$A$5:$D$6666,4,FALSE),0)</f>
        <v>1293</v>
      </c>
      <c r="D675" s="323">
        <f>IFERROR(VLOOKUP(--A675,[3]表10支出预算!$A$4:$F$6666,6,FALSE),0)</f>
        <v>1625</v>
      </c>
      <c r="E675" s="297">
        <f>(D675-C675)/C675</f>
        <v>0.257</v>
      </c>
    </row>
    <row r="676" ht="36" customHeight="1" spans="1:5">
      <c r="A676" s="416" t="s">
        <v>1249</v>
      </c>
      <c r="B676" s="288" t="s">
        <v>1250</v>
      </c>
      <c r="C676" s="323">
        <f>IFERROR(VLOOKUP(A676,[3]表3支出执行情况!$A$5:$D$6666,4,FALSE),0)</f>
        <v>1293</v>
      </c>
      <c r="D676" s="326">
        <f>IFERROR(VLOOKUP(--A676,[3]表10支出预算!$A$4:$F$6666,6,FALSE),0)</f>
        <v>1625</v>
      </c>
      <c r="E676" s="292">
        <f>(D676-C676)/C676</f>
        <v>0.257</v>
      </c>
    </row>
    <row r="677" ht="36" customHeight="1" spans="1:5">
      <c r="A677" s="416" t="s">
        <v>1251</v>
      </c>
      <c r="B677" s="288" t="s">
        <v>1252</v>
      </c>
      <c r="C677" s="323">
        <f>IFERROR(VLOOKUP(A677,[3]表3支出执行情况!$A$5:$D$6666,4,FALSE),0)</f>
        <v>0</v>
      </c>
      <c r="D677" s="326">
        <f>IFERROR(VLOOKUP(--A677,[3]表10支出预算!$A$4:$F$6666,6,FALSE),0)</f>
        <v>0</v>
      </c>
      <c r="E677" s="292"/>
    </row>
    <row r="678" ht="36" customHeight="1" spans="1:5">
      <c r="A678" s="416" t="s">
        <v>1253</v>
      </c>
      <c r="B678" s="288" t="s">
        <v>1254</v>
      </c>
      <c r="C678" s="323">
        <f>IFERROR(VLOOKUP(A678,[3]表3支出执行情况!$A$5:$D$6666,4,FALSE),0)</f>
        <v>0</v>
      </c>
      <c r="D678" s="326">
        <f>IFERROR(VLOOKUP(--A678,[3]表10支出预算!$A$4:$F$6666,6,FALSE),0)</f>
        <v>0</v>
      </c>
      <c r="E678" s="292"/>
    </row>
    <row r="679" ht="36" customHeight="1" spans="1:5">
      <c r="A679" s="416" t="s">
        <v>1255</v>
      </c>
      <c r="B679" s="288" t="s">
        <v>1256</v>
      </c>
      <c r="C679" s="323">
        <f>IFERROR(VLOOKUP(A679,[3]表3支出执行情况!$A$5:$D$6666,4,FALSE),0)</f>
        <v>0</v>
      </c>
      <c r="D679" s="326">
        <f>IFERROR(VLOOKUP(--A679,[3]表10支出预算!$A$4:$F$6666,6,FALSE),0)</f>
        <v>0</v>
      </c>
      <c r="E679" s="292"/>
    </row>
    <row r="680" ht="36" customHeight="1" spans="1:5">
      <c r="A680" s="416" t="s">
        <v>1257</v>
      </c>
      <c r="B680" s="288" t="s">
        <v>1258</v>
      </c>
      <c r="C680" s="323">
        <f>IFERROR(VLOOKUP(A680,[3]表3支出执行情况!$A$5:$D$6666,4,FALSE),0)</f>
        <v>0</v>
      </c>
      <c r="D680" s="326">
        <f>IFERROR(VLOOKUP(--A680,[3]表10支出预算!$A$4:$F$6666,6,FALSE),0)</f>
        <v>0</v>
      </c>
      <c r="E680" s="292"/>
    </row>
    <row r="681" ht="36" customHeight="1" spans="1:5">
      <c r="A681" s="416" t="s">
        <v>1259</v>
      </c>
      <c r="B681" s="288" t="s">
        <v>1260</v>
      </c>
      <c r="C681" s="323">
        <f>IFERROR(VLOOKUP(A681,[3]表3支出执行情况!$A$5:$D$6666,4,FALSE),0)</f>
        <v>0</v>
      </c>
      <c r="D681" s="326">
        <f>IFERROR(VLOOKUP(--A681,[3]表10支出预算!$A$4:$F$6666,6,FALSE),0)</f>
        <v>0</v>
      </c>
      <c r="E681" s="292"/>
    </row>
    <row r="682" ht="36" customHeight="1" spans="1:5">
      <c r="A682" s="416" t="s">
        <v>1261</v>
      </c>
      <c r="B682" s="288" t="s">
        <v>1262</v>
      </c>
      <c r="C682" s="323">
        <f>IFERROR(VLOOKUP(A682,[3]表3支出执行情况!$A$5:$D$6666,4,FALSE),0)</f>
        <v>0</v>
      </c>
      <c r="D682" s="326">
        <f>IFERROR(VLOOKUP(--A682,[3]表10支出预算!$A$4:$F$6666,6,FALSE),0)</f>
        <v>0</v>
      </c>
      <c r="E682" s="292"/>
    </row>
    <row r="683" ht="36" customHeight="1" spans="1:5">
      <c r="A683" s="416" t="s">
        <v>1263</v>
      </c>
      <c r="B683" s="288" t="s">
        <v>1264</v>
      </c>
      <c r="C683" s="323">
        <f>IFERROR(VLOOKUP(A683,[3]表3支出执行情况!$A$5:$D$6666,4,FALSE),0)</f>
        <v>0</v>
      </c>
      <c r="D683" s="326">
        <f>IFERROR(VLOOKUP(--A683,[3]表10支出预算!$A$4:$F$6666,6,FALSE),0)</f>
        <v>0</v>
      </c>
      <c r="E683" s="292"/>
    </row>
    <row r="684" ht="36" customHeight="1" spans="1:5">
      <c r="A684" s="416" t="s">
        <v>1265</v>
      </c>
      <c r="B684" s="288" t="s">
        <v>1266</v>
      </c>
      <c r="C684" s="323">
        <f>IFERROR(VLOOKUP(A684,[3]表3支出执行情况!$A$5:$D$6666,4,FALSE),0)</f>
        <v>0</v>
      </c>
      <c r="D684" s="326">
        <f>IFERROR(VLOOKUP(--A684,[3]表10支出预算!$A$4:$F$6666,6,FALSE),0)</f>
        <v>0</v>
      </c>
      <c r="E684" s="292"/>
    </row>
    <row r="685" ht="36" customHeight="1" spans="1:5">
      <c r="A685" s="416" t="s">
        <v>1267</v>
      </c>
      <c r="B685" s="288" t="s">
        <v>1268</v>
      </c>
      <c r="C685" s="323" t="str">
        <f>IFERROR(VLOOKUP(A685,[3]表3支出执行情况!$A$5:$D$6666,4,FALSE),0)</f>
        <v/>
      </c>
      <c r="D685" s="326">
        <f>IFERROR(VLOOKUP(--A685,[3]表10支出预算!$A$4:$F$6666,6,FALSE),0)</f>
        <v>0</v>
      </c>
      <c r="E685" s="292"/>
    </row>
    <row r="686" ht="36" customHeight="1" spans="1:5">
      <c r="A686" s="416" t="s">
        <v>1269</v>
      </c>
      <c r="B686" s="288" t="s">
        <v>1270</v>
      </c>
      <c r="C686" s="323">
        <f>IFERROR(VLOOKUP(A686,[3]表3支出执行情况!$A$5:$D$6666,4,FALSE),0)</f>
        <v>0</v>
      </c>
      <c r="D686" s="326">
        <f>IFERROR(VLOOKUP(--A686,[3]表10支出预算!$A$4:$F$6666,6,FALSE),0)</f>
        <v>0</v>
      </c>
      <c r="E686" s="292"/>
    </row>
    <row r="687" ht="36" customHeight="1" spans="1:5">
      <c r="A687" s="416" t="s">
        <v>1271</v>
      </c>
      <c r="B687" s="288" t="s">
        <v>1272</v>
      </c>
      <c r="C687" s="323" t="str">
        <f>IFERROR(VLOOKUP(A687,[3]表3支出执行情况!$A$5:$D$6666,4,FALSE),0)</f>
        <v/>
      </c>
      <c r="D687" s="326">
        <f>IFERROR(VLOOKUP(--A687,[3]表10支出预算!$A$4:$F$6666,6,FALSE),0)</f>
        <v>0</v>
      </c>
      <c r="E687" s="292"/>
    </row>
    <row r="688" ht="36" customHeight="1" spans="1:5">
      <c r="A688" s="416" t="s">
        <v>1273</v>
      </c>
      <c r="B688" s="288" t="s">
        <v>1274</v>
      </c>
      <c r="C688" s="323">
        <f>IFERROR(VLOOKUP(A688,[3]表3支出执行情况!$A$5:$D$6666,4,FALSE),0)</f>
        <v>0</v>
      </c>
      <c r="D688" s="326">
        <f>IFERROR(VLOOKUP(--A688,[3]表10支出预算!$A$4:$F$6666,6,FALSE),0)</f>
        <v>0</v>
      </c>
      <c r="E688" s="292"/>
    </row>
    <row r="689" ht="36" customHeight="1" spans="1:5">
      <c r="A689" s="415" t="s">
        <v>1275</v>
      </c>
      <c r="B689" s="285" t="s">
        <v>1276</v>
      </c>
      <c r="C689" s="323">
        <f>IFERROR(VLOOKUP(A689,[3]表3支出执行情况!$A$5:$D$6666,4,FALSE),0)</f>
        <v>3717</v>
      </c>
      <c r="D689" s="323">
        <f>IFERROR(VLOOKUP(--A689,[3]表10支出预算!$A$4:$F$6666,6,FALSE),0)</f>
        <v>2923</v>
      </c>
      <c r="E689" s="297">
        <f>(D689-C689)/C689</f>
        <v>-0.214</v>
      </c>
    </row>
    <row r="690" ht="36" customHeight="1" spans="1:5">
      <c r="A690" s="416" t="s">
        <v>1277</v>
      </c>
      <c r="B690" s="288" t="s">
        <v>1278</v>
      </c>
      <c r="C690" s="323">
        <f>IFERROR(VLOOKUP(A690,[3]表3支出执行情况!$A$5:$D$6666,4,FALSE),0)</f>
        <v>0</v>
      </c>
      <c r="D690" s="326">
        <f>IFERROR(VLOOKUP(--A690,[3]表10支出预算!$A$4:$F$6666,6,FALSE),0)</f>
        <v>0</v>
      </c>
      <c r="E690" s="292"/>
    </row>
    <row r="691" ht="36" customHeight="1" spans="1:5">
      <c r="A691" s="416" t="s">
        <v>1279</v>
      </c>
      <c r="B691" s="288" t="s">
        <v>1280</v>
      </c>
      <c r="C691" s="323">
        <f>IFERROR(VLOOKUP(A691,[3]表3支出执行情况!$A$5:$D$6666,4,FALSE),0)</f>
        <v>2997</v>
      </c>
      <c r="D691" s="326">
        <f>IFERROR(VLOOKUP(--A691,[3]表10支出预算!$A$4:$F$6666,6,FALSE),0)</f>
        <v>2223</v>
      </c>
      <c r="E691" s="292">
        <f t="shared" ref="E691:E696" si="2">(D691-C691)/C691</f>
        <v>-0.258</v>
      </c>
    </row>
    <row r="692" ht="36" customHeight="1" spans="1:5">
      <c r="A692" s="416" t="s">
        <v>1281</v>
      </c>
      <c r="B692" s="288" t="s">
        <v>1282</v>
      </c>
      <c r="C692" s="323">
        <f>IFERROR(VLOOKUP(A692,[3]表3支出执行情况!$A$5:$D$6666,4,FALSE),0)</f>
        <v>720</v>
      </c>
      <c r="D692" s="326">
        <f>IFERROR(VLOOKUP(--A692,[3]表10支出预算!$A$4:$F$6666,6,FALSE),0)</f>
        <v>700</v>
      </c>
      <c r="E692" s="292">
        <f t="shared" si="2"/>
        <v>-0.028</v>
      </c>
    </row>
    <row r="693" ht="36" customHeight="1" spans="1:5">
      <c r="A693" s="415" t="s">
        <v>1283</v>
      </c>
      <c r="B693" s="285" t="s">
        <v>1284</v>
      </c>
      <c r="C693" s="323">
        <f>IFERROR(VLOOKUP(A693,[3]表3支出执行情况!$A$5:$D$6666,4,FALSE),0)</f>
        <v>6663</v>
      </c>
      <c r="D693" s="323">
        <f>IFERROR(VLOOKUP(--A693,[3]表10支出预算!$A$4:$F$6666,6,FALSE),0)</f>
        <v>6009</v>
      </c>
      <c r="E693" s="297">
        <f t="shared" si="2"/>
        <v>-0.098</v>
      </c>
    </row>
    <row r="694" ht="36" customHeight="1" spans="1:5">
      <c r="A694" s="416" t="s">
        <v>1285</v>
      </c>
      <c r="B694" s="288" t="s">
        <v>1286</v>
      </c>
      <c r="C694" s="323">
        <f>IFERROR(VLOOKUP(A694,[3]表3支出执行情况!$A$5:$D$6666,4,FALSE),0)</f>
        <v>637</v>
      </c>
      <c r="D694" s="326">
        <f>IFERROR(VLOOKUP(--A694,[3]表10支出预算!$A$4:$F$6666,6,FALSE),0)</f>
        <v>482</v>
      </c>
      <c r="E694" s="292">
        <f t="shared" si="2"/>
        <v>-0.243</v>
      </c>
    </row>
    <row r="695" ht="36" customHeight="1" spans="1:5">
      <c r="A695" s="416" t="s">
        <v>1287</v>
      </c>
      <c r="B695" s="288" t="s">
        <v>1288</v>
      </c>
      <c r="C695" s="323">
        <f>IFERROR(VLOOKUP(A695,[3]表3支出执行情况!$A$5:$D$6666,4,FALSE),0)</f>
        <v>178</v>
      </c>
      <c r="D695" s="326">
        <f>IFERROR(VLOOKUP(--A695,[3]表10支出预算!$A$4:$F$6666,6,FALSE),0)</f>
        <v>162</v>
      </c>
      <c r="E695" s="292">
        <f t="shared" si="2"/>
        <v>-0.09</v>
      </c>
    </row>
    <row r="696" ht="36" customHeight="1" spans="1:5">
      <c r="A696" s="416" t="s">
        <v>1289</v>
      </c>
      <c r="B696" s="288" t="s">
        <v>1290</v>
      </c>
      <c r="C696" s="323">
        <f>IFERROR(VLOOKUP(A696,[3]表3支出执行情况!$A$5:$D$6666,4,FALSE),0)</f>
        <v>726</v>
      </c>
      <c r="D696" s="326">
        <f>IFERROR(VLOOKUP(--A696,[3]表10支出预算!$A$4:$F$6666,6,FALSE),0)</f>
        <v>597</v>
      </c>
      <c r="E696" s="292">
        <f t="shared" si="2"/>
        <v>-0.178</v>
      </c>
    </row>
    <row r="697" ht="36" customHeight="1" spans="1:5">
      <c r="A697" s="416" t="s">
        <v>1291</v>
      </c>
      <c r="B697" s="288" t="s">
        <v>1292</v>
      </c>
      <c r="C697" s="323">
        <f>IFERROR(VLOOKUP(A697,[3]表3支出执行情况!$A$5:$D$6666,4,FALSE),0)</f>
        <v>0</v>
      </c>
      <c r="D697" s="326">
        <f>IFERROR(VLOOKUP(--A697,[3]表10支出预算!$A$4:$F$6666,6,FALSE),0)</f>
        <v>0</v>
      </c>
      <c r="E697" s="292"/>
    </row>
    <row r="698" ht="36" customHeight="1" spans="1:5">
      <c r="A698" s="416" t="s">
        <v>1293</v>
      </c>
      <c r="B698" s="288" t="s">
        <v>1294</v>
      </c>
      <c r="C698" s="323">
        <f>IFERROR(VLOOKUP(A698,[3]表3支出执行情况!$A$5:$D$6666,4,FALSE),0)</f>
        <v>0</v>
      </c>
      <c r="D698" s="326">
        <f>IFERROR(VLOOKUP(--A698,[3]表10支出预算!$A$4:$F$6666,6,FALSE),0)</f>
        <v>0</v>
      </c>
      <c r="E698" s="292"/>
    </row>
    <row r="699" ht="36" customHeight="1" spans="1:5">
      <c r="A699" s="416" t="s">
        <v>1295</v>
      </c>
      <c r="B699" s="288" t="s">
        <v>1296</v>
      </c>
      <c r="C699" s="323">
        <f>IFERROR(VLOOKUP(A699,[3]表3支出执行情况!$A$5:$D$6666,4,FALSE),0)</f>
        <v>0</v>
      </c>
      <c r="D699" s="326">
        <f>IFERROR(VLOOKUP(--A699,[3]表10支出预算!$A$4:$F$6666,6,FALSE),0)</f>
        <v>0</v>
      </c>
      <c r="E699" s="292"/>
    </row>
    <row r="700" ht="36" customHeight="1" spans="1:5">
      <c r="A700" s="416" t="s">
        <v>1297</v>
      </c>
      <c r="B700" s="288" t="s">
        <v>1298</v>
      </c>
      <c r="C700" s="323">
        <f>IFERROR(VLOOKUP(A700,[3]表3支出执行情况!$A$5:$D$6666,4,FALSE),0)</f>
        <v>62</v>
      </c>
      <c r="D700" s="326">
        <f>IFERROR(VLOOKUP(--A700,[3]表10支出预算!$A$4:$F$6666,6,FALSE),0)</f>
        <v>52</v>
      </c>
      <c r="E700" s="292">
        <f>(D700-C700)/C700</f>
        <v>-0.161</v>
      </c>
    </row>
    <row r="701" ht="36" customHeight="1" spans="1:5">
      <c r="A701" s="416" t="s">
        <v>1299</v>
      </c>
      <c r="B701" s="288" t="s">
        <v>1300</v>
      </c>
      <c r="C701" s="323">
        <f>IFERROR(VLOOKUP(A701,[3]表3支出执行情况!$A$5:$D$6666,4,FALSE),0)</f>
        <v>3759</v>
      </c>
      <c r="D701" s="326">
        <f>IFERROR(VLOOKUP(--A701,[3]表10支出预算!$A$4:$F$6666,6,FALSE),0)</f>
        <v>4402</v>
      </c>
      <c r="E701" s="292">
        <f>(D701-C701)/C701</f>
        <v>0.171</v>
      </c>
    </row>
    <row r="702" ht="36" customHeight="1" spans="1:5">
      <c r="A702" s="416" t="s">
        <v>1301</v>
      </c>
      <c r="B702" s="288" t="s">
        <v>1302</v>
      </c>
      <c r="C702" s="323">
        <f>IFERROR(VLOOKUP(A702,[3]表3支出执行情况!$A$5:$D$6666,4,FALSE),0)</f>
        <v>262</v>
      </c>
      <c r="D702" s="326">
        <f>IFERROR(VLOOKUP(--A702,[3]表10支出预算!$A$4:$F$6666,6,FALSE),0)</f>
        <v>213</v>
      </c>
      <c r="E702" s="292">
        <f>(D702-C702)/C702</f>
        <v>-0.187</v>
      </c>
    </row>
    <row r="703" ht="36" customHeight="1" spans="1:5">
      <c r="A703" s="416" t="s">
        <v>1303</v>
      </c>
      <c r="B703" s="288" t="s">
        <v>1304</v>
      </c>
      <c r="C703" s="323">
        <f>IFERROR(VLOOKUP(A703,[3]表3支出执行情况!$A$5:$D$6666,4,FALSE),0)</f>
        <v>500</v>
      </c>
      <c r="D703" s="326">
        <f>IFERROR(VLOOKUP(--A703,[3]表10支出预算!$A$4:$F$6666,6,FALSE),0)</f>
        <v>100</v>
      </c>
      <c r="E703" s="292">
        <f>(D703-C703)/C703</f>
        <v>-0.8</v>
      </c>
    </row>
    <row r="704" ht="36" customHeight="1" spans="1:5">
      <c r="A704" s="416" t="s">
        <v>1305</v>
      </c>
      <c r="B704" s="288" t="s">
        <v>1306</v>
      </c>
      <c r="C704" s="323">
        <f>IFERROR(VLOOKUP(A704,[3]表3支出执行情况!$A$5:$D$6666,4,FALSE),0)</f>
        <v>539</v>
      </c>
      <c r="D704" s="326">
        <f>IFERROR(VLOOKUP(--A704,[3]表10支出预算!$A$4:$F$6666,6,FALSE),0)</f>
        <v>0</v>
      </c>
      <c r="E704" s="292">
        <f>(D704-C704)/C704</f>
        <v>-1</v>
      </c>
    </row>
    <row r="705" ht="36" customHeight="1" spans="1:5">
      <c r="A705" s="415" t="s">
        <v>1307</v>
      </c>
      <c r="B705" s="285" t="s">
        <v>1308</v>
      </c>
      <c r="C705" s="323">
        <f>IFERROR(VLOOKUP(A705,[3]表3支出执行情况!$A$5:$D$6666,4,FALSE),0)</f>
        <v>0</v>
      </c>
      <c r="D705" s="323">
        <f>IFERROR(VLOOKUP(--A705,[3]表10支出预算!$A$4:$F$6666,6,FALSE),0)</f>
        <v>0</v>
      </c>
      <c r="E705" s="297"/>
    </row>
    <row r="706" ht="36" customHeight="1" spans="1:5">
      <c r="A706" s="416" t="s">
        <v>1309</v>
      </c>
      <c r="B706" s="288" t="s">
        <v>1310</v>
      </c>
      <c r="C706" s="323">
        <f>IFERROR(VLOOKUP(A706,[3]表3支出执行情况!$A$5:$D$6666,4,FALSE),0)</f>
        <v>0</v>
      </c>
      <c r="D706" s="326">
        <f>IFERROR(VLOOKUP(--A706,[3]表10支出预算!$A$4:$F$6666,6,FALSE),0)</f>
        <v>0</v>
      </c>
      <c r="E706" s="292"/>
    </row>
    <row r="707" ht="36" customHeight="1" spans="1:5">
      <c r="A707" s="416" t="s">
        <v>1311</v>
      </c>
      <c r="B707" s="288" t="s">
        <v>1312</v>
      </c>
      <c r="C707" s="323">
        <f>IFERROR(VLOOKUP(A707,[3]表3支出执行情况!$A$5:$D$6666,4,FALSE),0)</f>
        <v>0</v>
      </c>
      <c r="D707" s="326">
        <f>IFERROR(VLOOKUP(--A707,[3]表10支出预算!$A$4:$F$6666,6,FALSE),0)</f>
        <v>0</v>
      </c>
      <c r="E707" s="292"/>
    </row>
    <row r="708" ht="36" customHeight="1" spans="1:5">
      <c r="A708" s="415" t="s">
        <v>1313</v>
      </c>
      <c r="B708" s="285" t="s">
        <v>1314</v>
      </c>
      <c r="C708" s="323">
        <f>IFERROR(VLOOKUP(A708,[3]表3支出执行情况!$A$5:$D$6666,4,FALSE),0)</f>
        <v>815</v>
      </c>
      <c r="D708" s="323">
        <f>IFERROR(VLOOKUP(--A708,[3]表10支出预算!$A$4:$F$6666,6,FALSE),0)</f>
        <v>840</v>
      </c>
      <c r="E708" s="297">
        <f>(D708-C708)/C708</f>
        <v>0.031</v>
      </c>
    </row>
    <row r="709" ht="36" customHeight="1" spans="1:5">
      <c r="A709" s="416" t="s">
        <v>1315</v>
      </c>
      <c r="B709" s="288" t="s">
        <v>1316</v>
      </c>
      <c r="C709" s="323">
        <f>IFERROR(VLOOKUP(A709,[3]表3支出执行情况!$A$5:$D$6666,4,FALSE),0)</f>
        <v>0</v>
      </c>
      <c r="D709" s="326">
        <f>IFERROR(VLOOKUP(--A709,[3]表10支出预算!$A$4:$F$6666,6,FALSE),0)</f>
        <v>0</v>
      </c>
      <c r="E709" s="292"/>
    </row>
    <row r="710" ht="36" customHeight="1" spans="1:5">
      <c r="A710" s="416" t="s">
        <v>1317</v>
      </c>
      <c r="B710" s="288" t="s">
        <v>1318</v>
      </c>
      <c r="C710" s="323">
        <f>IFERROR(VLOOKUP(A710,[3]表3支出执行情况!$A$5:$D$6666,4,FALSE),0)</f>
        <v>0</v>
      </c>
      <c r="D710" s="326">
        <f>IFERROR(VLOOKUP(--A710,[3]表10支出预算!$A$4:$F$6666,6,FALSE),0)</f>
        <v>12</v>
      </c>
      <c r="E710" s="292"/>
    </row>
    <row r="711" ht="36" customHeight="1" spans="1:5">
      <c r="A711" s="416" t="s">
        <v>1319</v>
      </c>
      <c r="B711" s="288" t="s">
        <v>1320</v>
      </c>
      <c r="C711" s="323">
        <f>IFERROR(VLOOKUP(A711,[3]表3支出执行情况!$A$5:$D$6666,4,FALSE),0)</f>
        <v>815</v>
      </c>
      <c r="D711" s="326">
        <f>IFERROR(VLOOKUP(--A711,[3]表10支出预算!$A$4:$F$6666,6,FALSE),0)</f>
        <v>828</v>
      </c>
      <c r="E711" s="292">
        <f>(D711-C711)/C711</f>
        <v>0.016</v>
      </c>
    </row>
    <row r="712" ht="36" customHeight="1" spans="1:5">
      <c r="A712" s="415" t="s">
        <v>1321</v>
      </c>
      <c r="B712" s="285" t="s">
        <v>1322</v>
      </c>
      <c r="C712" s="323">
        <f>IFERROR(VLOOKUP(A712,[3]表3支出执行情况!$A$5:$D$6666,4,FALSE),0)</f>
        <v>82</v>
      </c>
      <c r="D712" s="323">
        <f>IFERROR(VLOOKUP(--A712,[3]表10支出预算!$A$4:$F$6666,6,FALSE),0)</f>
        <v>6492</v>
      </c>
      <c r="E712" s="297">
        <f>(D712-C712)/C712</f>
        <v>78.171</v>
      </c>
    </row>
    <row r="713" ht="36" customHeight="1" spans="1:5">
      <c r="A713" s="416" t="s">
        <v>1323</v>
      </c>
      <c r="B713" s="288" t="s">
        <v>1324</v>
      </c>
      <c r="C713" s="323">
        <f>IFERROR(VLOOKUP(A713,[3]表3支出执行情况!$A$5:$D$6666,4,FALSE),0)</f>
        <v>82</v>
      </c>
      <c r="D713" s="326">
        <f>IFERROR(VLOOKUP(--A713,[3]表10支出预算!$A$4:$F$6666,6,FALSE),0)</f>
        <v>936</v>
      </c>
      <c r="E713" s="292">
        <f>(D713-C713)/C713</f>
        <v>10.415</v>
      </c>
    </row>
    <row r="714" ht="36" customHeight="1" spans="1:5">
      <c r="A714" s="416" t="s">
        <v>1325</v>
      </c>
      <c r="B714" s="288" t="s">
        <v>1326</v>
      </c>
      <c r="C714" s="323">
        <f>IFERROR(VLOOKUP(A714,[3]表3支出执行情况!$A$5:$D$6666,4,FALSE),0)</f>
        <v>0</v>
      </c>
      <c r="D714" s="326">
        <f>IFERROR(VLOOKUP(--A714,[3]表10支出预算!$A$4:$F$6666,6,FALSE),0)</f>
        <v>3164</v>
      </c>
      <c r="E714" s="292"/>
    </row>
    <row r="715" ht="36" customHeight="1" spans="1:5">
      <c r="A715" s="416" t="s">
        <v>1327</v>
      </c>
      <c r="B715" s="288" t="s">
        <v>1328</v>
      </c>
      <c r="C715" s="323">
        <f>IFERROR(VLOOKUP(A715,[3]表3支出执行情况!$A$5:$D$6666,4,FALSE),0)</f>
        <v>0</v>
      </c>
      <c r="D715" s="326">
        <f>IFERROR(VLOOKUP(--A715,[3]表10支出预算!$A$4:$F$6666,6,FALSE),0)</f>
        <v>2231</v>
      </c>
      <c r="E715" s="292"/>
    </row>
    <row r="716" ht="36" customHeight="1" spans="1:5">
      <c r="A716" s="416" t="s">
        <v>1329</v>
      </c>
      <c r="B716" s="288" t="s">
        <v>1330</v>
      </c>
      <c r="C716" s="323">
        <f>IFERROR(VLOOKUP(A716,[3]表3支出执行情况!$A$5:$D$6666,4,FALSE),0)</f>
        <v>0</v>
      </c>
      <c r="D716" s="326">
        <f>IFERROR(VLOOKUP(--A716,[3]表10支出预算!$A$4:$F$6666,6,FALSE),0)</f>
        <v>160</v>
      </c>
      <c r="E716" s="292"/>
    </row>
    <row r="717" ht="36" customHeight="1" spans="1:5">
      <c r="A717" s="415" t="s">
        <v>1331</v>
      </c>
      <c r="B717" s="285" t="s">
        <v>1332</v>
      </c>
      <c r="C717" s="323">
        <f>IFERROR(VLOOKUP(A717,[3]表3支出执行情况!$A$5:$D$6666,4,FALSE),0)</f>
        <v>932</v>
      </c>
      <c r="D717" s="323">
        <f>IFERROR(VLOOKUP(--A717,[3]表10支出预算!$A$4:$F$6666,6,FALSE),0)</f>
        <v>1954</v>
      </c>
      <c r="E717" s="297">
        <f>(D717-C717)/C717</f>
        <v>1.097</v>
      </c>
    </row>
    <row r="718" ht="36" customHeight="1" spans="1:5">
      <c r="A718" s="416" t="s">
        <v>1333</v>
      </c>
      <c r="B718" s="288" t="s">
        <v>1334</v>
      </c>
      <c r="C718" s="323">
        <f>IFERROR(VLOOKUP(A718,[3]表3支出执行情况!$A$5:$D$6666,4,FALSE),0)</f>
        <v>0</v>
      </c>
      <c r="D718" s="326">
        <f>IFERROR(VLOOKUP(--A718,[3]表10支出预算!$A$4:$F$6666,6,FALSE),0)</f>
        <v>1000</v>
      </c>
      <c r="E718" s="292"/>
    </row>
    <row r="719" ht="36" customHeight="1" spans="1:5">
      <c r="A719" s="416" t="s">
        <v>1335</v>
      </c>
      <c r="B719" s="288" t="s">
        <v>1336</v>
      </c>
      <c r="C719" s="323">
        <f>IFERROR(VLOOKUP(A719,[3]表3支出执行情况!$A$5:$D$6666,4,FALSE),0)</f>
        <v>932</v>
      </c>
      <c r="D719" s="326">
        <f>IFERROR(VLOOKUP(--A719,[3]表10支出预算!$A$4:$F$6666,6,FALSE),0)</f>
        <v>954</v>
      </c>
      <c r="E719" s="292">
        <f>(D719-C719)/C719</f>
        <v>0.024</v>
      </c>
    </row>
    <row r="720" ht="36" customHeight="1" spans="1:5">
      <c r="A720" s="416" t="s">
        <v>1337</v>
      </c>
      <c r="B720" s="288" t="s">
        <v>1338</v>
      </c>
      <c r="C720" s="323" t="str">
        <f>IFERROR(VLOOKUP(A720,[3]表3支出执行情况!$A$5:$D$6666,4,FALSE),0)</f>
        <v/>
      </c>
      <c r="D720" s="326">
        <f>IFERROR(VLOOKUP(--A720,[3]表10支出预算!$A$4:$F$6666,6,FALSE),0)</f>
        <v>0</v>
      </c>
      <c r="E720" s="292"/>
    </row>
    <row r="721" ht="36" customHeight="1" spans="1:5">
      <c r="A721" s="415" t="s">
        <v>1339</v>
      </c>
      <c r="B721" s="285" t="s">
        <v>1340</v>
      </c>
      <c r="C721" s="323">
        <f>IFERROR(VLOOKUP(A721,[3]表3支出执行情况!$A$5:$D$6666,4,FALSE),0)</f>
        <v>1845</v>
      </c>
      <c r="D721" s="323">
        <f>IFERROR(VLOOKUP(--A721,[3]表10支出预算!$A$4:$F$6666,6,FALSE),0)</f>
        <v>1611</v>
      </c>
      <c r="E721" s="297">
        <f>(D721-C721)/C721</f>
        <v>-0.127</v>
      </c>
    </row>
    <row r="722" ht="36" customHeight="1" spans="1:5">
      <c r="A722" s="416" t="s">
        <v>1341</v>
      </c>
      <c r="B722" s="288" t="s">
        <v>1342</v>
      </c>
      <c r="C722" s="323">
        <f>IFERROR(VLOOKUP(A722,[3]表3支出执行情况!$A$5:$D$6666,4,FALSE),0)</f>
        <v>1845</v>
      </c>
      <c r="D722" s="326">
        <f>IFERROR(VLOOKUP(--A722,[3]表10支出预算!$A$4:$F$6666,6,FALSE),0)</f>
        <v>1611</v>
      </c>
      <c r="E722" s="292">
        <f>(D722-C722)/C722</f>
        <v>-0.127</v>
      </c>
    </row>
    <row r="723" ht="36" customHeight="1" spans="1:5">
      <c r="A723" s="416" t="s">
        <v>1343</v>
      </c>
      <c r="B723" s="288" t="s">
        <v>1344</v>
      </c>
      <c r="C723" s="323">
        <f>IFERROR(VLOOKUP(A723,[3]表3支出执行情况!$A$5:$D$6666,4,FALSE),0)</f>
        <v>0</v>
      </c>
      <c r="D723" s="326">
        <f>IFERROR(VLOOKUP(--A723,[3]表10支出预算!$A$4:$F$6666,6,FALSE),0)</f>
        <v>0</v>
      </c>
      <c r="E723" s="292"/>
    </row>
    <row r="724" ht="36" customHeight="1" spans="1:5">
      <c r="A724" s="416" t="s">
        <v>1345</v>
      </c>
      <c r="B724" s="288" t="s">
        <v>1346</v>
      </c>
      <c r="C724" s="323">
        <f>IFERROR(VLOOKUP(A724,[3]表3支出执行情况!$A$5:$D$6666,4,FALSE),0)</f>
        <v>0</v>
      </c>
      <c r="D724" s="326">
        <f>IFERROR(VLOOKUP(--A724,[3]表10支出预算!$A$4:$F$6666,6,FALSE),0)</f>
        <v>0</v>
      </c>
      <c r="E724" s="292"/>
    </row>
    <row r="725" ht="36" customHeight="1" spans="1:5">
      <c r="A725" s="415" t="s">
        <v>1347</v>
      </c>
      <c r="B725" s="285" t="s">
        <v>1348</v>
      </c>
      <c r="C725" s="323">
        <f>IFERROR(VLOOKUP(A725,[3]表3支出执行情况!$A$5:$D$6666,4,FALSE),0)</f>
        <v>145</v>
      </c>
      <c r="D725" s="323">
        <f>IFERROR(VLOOKUP(--A725,[3]表10支出预算!$A$4:$F$6666,6,FALSE),0)</f>
        <v>136</v>
      </c>
      <c r="E725" s="297">
        <f>(D725-C725)/C725</f>
        <v>-0.062</v>
      </c>
    </row>
    <row r="726" ht="36" customHeight="1" spans="1:5">
      <c r="A726" s="416" t="s">
        <v>1349</v>
      </c>
      <c r="B726" s="288" t="s">
        <v>1350</v>
      </c>
      <c r="C726" s="323">
        <f>IFERROR(VLOOKUP(A726,[3]表3支出执行情况!$A$5:$D$6666,4,FALSE),0)</f>
        <v>145</v>
      </c>
      <c r="D726" s="326">
        <f>IFERROR(VLOOKUP(--A726,[3]表10支出预算!$A$4:$F$6666,6,FALSE),0)</f>
        <v>136</v>
      </c>
      <c r="E726" s="292">
        <f>(D726-C726)/C726</f>
        <v>-0.062</v>
      </c>
    </row>
    <row r="727" ht="36" customHeight="1" spans="1:5">
      <c r="A727" s="416" t="s">
        <v>1351</v>
      </c>
      <c r="B727" s="288" t="s">
        <v>1352</v>
      </c>
      <c r="C727" s="323">
        <f>IFERROR(VLOOKUP(A727,[3]表3支出执行情况!$A$5:$D$6666,4,FALSE),0)</f>
        <v>0</v>
      </c>
      <c r="D727" s="326">
        <f>IFERROR(VLOOKUP(--A727,[3]表10支出预算!$A$4:$F$6666,6,FALSE),0)</f>
        <v>0</v>
      </c>
      <c r="E727" s="292"/>
    </row>
    <row r="728" ht="36" customHeight="1" spans="1:5">
      <c r="A728" s="415" t="s">
        <v>1353</v>
      </c>
      <c r="B728" s="285" t="s">
        <v>1354</v>
      </c>
      <c r="C728" s="323">
        <f>IFERROR(VLOOKUP(A728,[3]表3支出执行情况!$A$5:$D$6666,4,FALSE),0)</f>
        <v>515</v>
      </c>
      <c r="D728" s="323">
        <f>IFERROR(VLOOKUP(--A728,[3]表10支出预算!$A$4:$F$6666,6,FALSE),0)</f>
        <v>423</v>
      </c>
      <c r="E728" s="297">
        <f>(D728-C728)/C728</f>
        <v>-0.179</v>
      </c>
    </row>
    <row r="729" ht="36" customHeight="1" spans="1:5">
      <c r="A729" s="416" t="s">
        <v>1355</v>
      </c>
      <c r="B729" s="288" t="s">
        <v>138</v>
      </c>
      <c r="C729" s="323">
        <f>IFERROR(VLOOKUP(A729,[3]表3支出执行情况!$A$5:$D$6666,4,FALSE),0)</f>
        <v>515</v>
      </c>
      <c r="D729" s="326">
        <f>IFERROR(VLOOKUP(--A729,[3]表10支出预算!$A$4:$F$6666,6,FALSE),0)</f>
        <v>423</v>
      </c>
      <c r="E729" s="292">
        <f>(D729-C729)/C729</f>
        <v>-0.179</v>
      </c>
    </row>
    <row r="730" ht="36" customHeight="1" spans="1:5">
      <c r="A730" s="416" t="s">
        <v>1356</v>
      </c>
      <c r="B730" s="288" t="s">
        <v>140</v>
      </c>
      <c r="C730" s="323">
        <f>IFERROR(VLOOKUP(A730,[3]表3支出执行情况!$A$5:$D$6666,4,FALSE),0)</f>
        <v>0</v>
      </c>
      <c r="D730" s="326">
        <f>IFERROR(VLOOKUP(--A730,[3]表10支出预算!$A$4:$F$6666,6,FALSE),0)</f>
        <v>0</v>
      </c>
      <c r="E730" s="292"/>
    </row>
    <row r="731" ht="36" customHeight="1" spans="1:5">
      <c r="A731" s="416" t="s">
        <v>1357</v>
      </c>
      <c r="B731" s="288" t="s">
        <v>142</v>
      </c>
      <c r="C731" s="323">
        <f>IFERROR(VLOOKUP(A731,[3]表3支出执行情况!$A$5:$D$6666,4,FALSE),0)</f>
        <v>0</v>
      </c>
      <c r="D731" s="326">
        <f>IFERROR(VLOOKUP(--A731,[3]表10支出预算!$A$4:$F$6666,6,FALSE),0)</f>
        <v>0</v>
      </c>
      <c r="E731" s="292"/>
    </row>
    <row r="732" ht="36" customHeight="1" spans="1:5">
      <c r="A732" s="416" t="s">
        <v>1358</v>
      </c>
      <c r="B732" s="288" t="s">
        <v>239</v>
      </c>
      <c r="C732" s="323">
        <f>IFERROR(VLOOKUP(A732,[3]表3支出执行情况!$A$5:$D$6666,4,FALSE),0)</f>
        <v>0</v>
      </c>
      <c r="D732" s="326">
        <f>IFERROR(VLOOKUP(--A732,[3]表10支出预算!$A$4:$F$6666,6,FALSE),0)</f>
        <v>0</v>
      </c>
      <c r="E732" s="292"/>
    </row>
    <row r="733" ht="36" customHeight="1" spans="1:5">
      <c r="A733" s="416" t="s">
        <v>1359</v>
      </c>
      <c r="B733" s="288" t="s">
        <v>1360</v>
      </c>
      <c r="C733" s="323">
        <f>IFERROR(VLOOKUP(A733,[3]表3支出执行情况!$A$5:$D$6666,4,FALSE),0)</f>
        <v>0</v>
      </c>
      <c r="D733" s="326">
        <f>IFERROR(VLOOKUP(--A733,[3]表10支出预算!$A$4:$F$6666,6,FALSE),0)</f>
        <v>0</v>
      </c>
      <c r="E733" s="292"/>
    </row>
    <row r="734" ht="36" customHeight="1" spans="1:5">
      <c r="A734" s="416" t="s">
        <v>1361</v>
      </c>
      <c r="B734" s="288" t="s">
        <v>1362</v>
      </c>
      <c r="C734" s="323">
        <f>IFERROR(VLOOKUP(A734,[3]表3支出执行情况!$A$5:$D$6666,4,FALSE),0)</f>
        <v>0</v>
      </c>
      <c r="D734" s="326">
        <f>IFERROR(VLOOKUP(--A734,[3]表10支出预算!$A$4:$F$6666,6,FALSE),0)</f>
        <v>0</v>
      </c>
      <c r="E734" s="292"/>
    </row>
    <row r="735" ht="36" customHeight="1" spans="1:5">
      <c r="A735" s="416" t="s">
        <v>1363</v>
      </c>
      <c r="B735" s="288" t="s">
        <v>156</v>
      </c>
      <c r="C735" s="323">
        <f>IFERROR(VLOOKUP(A735,[3]表3支出执行情况!$A$5:$D$6666,4,FALSE),0)</f>
        <v>0</v>
      </c>
      <c r="D735" s="326">
        <f>IFERROR(VLOOKUP(--A735,[3]表10支出预算!$A$4:$F$6666,6,FALSE),0)</f>
        <v>0</v>
      </c>
      <c r="E735" s="292"/>
    </row>
    <row r="736" ht="36" customHeight="1" spans="1:5">
      <c r="A736" s="416" t="s">
        <v>1364</v>
      </c>
      <c r="B736" s="288" t="s">
        <v>1365</v>
      </c>
      <c r="C736" s="323">
        <f>IFERROR(VLOOKUP(A736,[3]表3支出执行情况!$A$5:$D$6666,4,FALSE),0)</f>
        <v>0</v>
      </c>
      <c r="D736" s="326">
        <f>IFERROR(VLOOKUP(--A736,[3]表10支出预算!$A$4:$F$6666,6,FALSE),0)</f>
        <v>0</v>
      </c>
      <c r="E736" s="292"/>
    </row>
    <row r="737" ht="36" customHeight="1" spans="1:5">
      <c r="A737" s="415" t="s">
        <v>1366</v>
      </c>
      <c r="B737" s="285" t="s">
        <v>1367</v>
      </c>
      <c r="C737" s="323">
        <f>IFERROR(VLOOKUP(A737,[3]表3支出执行情况!$A$5:$D$6666,4,FALSE),0)</f>
        <v>0</v>
      </c>
      <c r="D737" s="323">
        <f>IFERROR(VLOOKUP(--A737,[3]表10支出预算!$A$4:$F$6666,6,FALSE),0)</f>
        <v>0</v>
      </c>
      <c r="E737" s="297"/>
    </row>
    <row r="738" ht="36" customHeight="1" spans="1:5">
      <c r="A738" s="416" t="s">
        <v>1368</v>
      </c>
      <c r="B738" s="288" t="s">
        <v>1369</v>
      </c>
      <c r="C738" s="323">
        <f>IFERROR(VLOOKUP(A738,[3]表3支出执行情况!$A$5:$D$6666,4,FALSE),0)</f>
        <v>0</v>
      </c>
      <c r="D738" s="326">
        <f>IFERROR(VLOOKUP(--A738,[3]表10支出预算!$A$4:$F$6666,6,FALSE),0)</f>
        <v>0</v>
      </c>
      <c r="E738" s="292"/>
    </row>
    <row r="739" ht="36" customHeight="1" spans="1:5">
      <c r="A739" s="415" t="s">
        <v>1370</v>
      </c>
      <c r="B739" s="285" t="s">
        <v>1371</v>
      </c>
      <c r="C739" s="323">
        <f>IFERROR(VLOOKUP(A739,[3]表3支出执行情况!$A$5:$D$6666,4,FALSE),0)</f>
        <v>64</v>
      </c>
      <c r="D739" s="323">
        <f>IFERROR(VLOOKUP(--A739,[3]表10支出预算!$A$4:$F$6666,6,FALSE),0)</f>
        <v>400</v>
      </c>
      <c r="E739" s="297">
        <f>(D739-C739)/C739</f>
        <v>5.25</v>
      </c>
    </row>
    <row r="740" ht="36" customHeight="1" spans="1:5">
      <c r="A740" s="416">
        <v>2109999</v>
      </c>
      <c r="B740" s="288" t="s">
        <v>1372</v>
      </c>
      <c r="C740" s="323">
        <f>IFERROR(VLOOKUP(A740,[3]表3支出执行情况!$A$5:$D$6666,4,FALSE),0)</f>
        <v>64</v>
      </c>
      <c r="D740" s="326">
        <f>IFERROR(VLOOKUP(--A740,[3]表10支出预算!$A$4:$F$6666,6,FALSE),0)</f>
        <v>400</v>
      </c>
      <c r="E740" s="292">
        <f>(D740-C740)/C740</f>
        <v>5.25</v>
      </c>
    </row>
    <row r="741" ht="36" customHeight="1" spans="1:5">
      <c r="A741" s="419" t="s">
        <v>1373</v>
      </c>
      <c r="B741" s="420" t="s">
        <v>518</v>
      </c>
      <c r="C741" s="323">
        <f>IFERROR(VLOOKUP(A741,[3]表3支出执行情况!$A$5:$D$6666,4,FALSE),0)</f>
        <v>0</v>
      </c>
      <c r="D741" s="421">
        <f>IFERROR(VLOOKUP(--A741,[3]表10支出预算!$A$4:$F$6666,6,FALSE),0)</f>
        <v>0</v>
      </c>
      <c r="E741" s="297"/>
    </row>
    <row r="742" ht="36" customHeight="1" spans="1:5">
      <c r="A742" s="419" t="s">
        <v>1374</v>
      </c>
      <c r="B742" s="420" t="s">
        <v>704</v>
      </c>
      <c r="C742" s="323">
        <f>IFERROR(VLOOKUP(A742,[3]表3支出执行情况!$A$5:$D$6666,4,FALSE),0)</f>
        <v>0</v>
      </c>
      <c r="D742" s="421">
        <f>IFERROR(VLOOKUP(--A742,[3]表10支出预算!$A$4:$F$6666,6,FALSE),0)</f>
        <v>0</v>
      </c>
      <c r="E742" s="297"/>
    </row>
    <row r="743" ht="36" customHeight="1" spans="1:5">
      <c r="A743" s="415" t="s">
        <v>87</v>
      </c>
      <c r="B743" s="285" t="s">
        <v>88</v>
      </c>
      <c r="C743" s="323">
        <f>IFERROR(VLOOKUP(A743,[3]表3支出执行情况!$A$5:$D$6666,4,FALSE),0)</f>
        <v>2046</v>
      </c>
      <c r="D743" s="323">
        <f>IFERROR(VLOOKUP(--A743,[3]表10支出预算!$A$4:$F$6666,6,FALSE),0)</f>
        <v>1790</v>
      </c>
      <c r="E743" s="297">
        <f>(D743-C743)/C743</f>
        <v>-0.125</v>
      </c>
    </row>
    <row r="744" ht="36" customHeight="1" spans="1:5">
      <c r="A744" s="415" t="s">
        <v>1375</v>
      </c>
      <c r="B744" s="285" t="s">
        <v>1376</v>
      </c>
      <c r="C744" s="323">
        <f>IFERROR(VLOOKUP(A744,[3]表3支出执行情况!$A$5:$D$6666,4,FALSE),0)</f>
        <v>36</v>
      </c>
      <c r="D744" s="323">
        <f>IFERROR(VLOOKUP(--A744,[3]表10支出预算!$A$4:$F$6666,6,FALSE),0)</f>
        <v>0</v>
      </c>
      <c r="E744" s="297">
        <f>(D744-C744)/C744</f>
        <v>-1</v>
      </c>
    </row>
    <row r="745" ht="36" customHeight="1" spans="1:5">
      <c r="A745" s="416" t="s">
        <v>1377</v>
      </c>
      <c r="B745" s="288" t="s">
        <v>138</v>
      </c>
      <c r="C745" s="323">
        <f>IFERROR(VLOOKUP(A745,[3]表3支出执行情况!$A$5:$D$6666,4,FALSE),0)</f>
        <v>0</v>
      </c>
      <c r="D745" s="326">
        <f>IFERROR(VLOOKUP(--A745,[3]表10支出预算!$A$4:$F$6666,6,FALSE),0)</f>
        <v>0</v>
      </c>
      <c r="E745" s="292"/>
    </row>
    <row r="746" ht="36" customHeight="1" spans="1:5">
      <c r="A746" s="416" t="s">
        <v>1378</v>
      </c>
      <c r="B746" s="288" t="s">
        <v>140</v>
      </c>
      <c r="C746" s="323">
        <f>IFERROR(VLOOKUP(A746,[3]表3支出执行情况!$A$5:$D$6666,4,FALSE),0)</f>
        <v>0</v>
      </c>
      <c r="D746" s="326">
        <f>IFERROR(VLOOKUP(--A746,[3]表10支出预算!$A$4:$F$6666,6,FALSE),0)</f>
        <v>0</v>
      </c>
      <c r="E746" s="292"/>
    </row>
    <row r="747" ht="36" customHeight="1" spans="1:5">
      <c r="A747" s="416" t="s">
        <v>1379</v>
      </c>
      <c r="B747" s="288" t="s">
        <v>142</v>
      </c>
      <c r="C747" s="323">
        <f>IFERROR(VLOOKUP(A747,[3]表3支出执行情况!$A$5:$D$6666,4,FALSE),0)</f>
        <v>0</v>
      </c>
      <c r="D747" s="326">
        <f>IFERROR(VLOOKUP(--A747,[3]表10支出预算!$A$4:$F$6666,6,FALSE),0)</f>
        <v>0</v>
      </c>
      <c r="E747" s="292"/>
    </row>
    <row r="748" ht="36" customHeight="1" spans="1:5">
      <c r="A748" s="416" t="s">
        <v>1380</v>
      </c>
      <c r="B748" s="288" t="s">
        <v>1381</v>
      </c>
      <c r="C748" s="323">
        <f>IFERROR(VLOOKUP(A748,[3]表3支出执行情况!$A$5:$D$6666,4,FALSE),0)</f>
        <v>0</v>
      </c>
      <c r="D748" s="326">
        <f>IFERROR(VLOOKUP(--A748,[3]表10支出预算!$A$4:$F$6666,6,FALSE),0)</f>
        <v>0</v>
      </c>
      <c r="E748" s="292"/>
    </row>
    <row r="749" ht="36" customHeight="1" spans="1:5">
      <c r="A749" s="416" t="s">
        <v>1382</v>
      </c>
      <c r="B749" s="288" t="s">
        <v>1383</v>
      </c>
      <c r="C749" s="323">
        <f>IFERROR(VLOOKUP(A749,[3]表3支出执行情况!$A$5:$D$6666,4,FALSE),0)</f>
        <v>0</v>
      </c>
      <c r="D749" s="326">
        <f>IFERROR(VLOOKUP(--A749,[3]表10支出预算!$A$4:$F$6666,6,FALSE),0)</f>
        <v>0</v>
      </c>
      <c r="E749" s="292"/>
    </row>
    <row r="750" ht="36" customHeight="1" spans="1:5">
      <c r="A750" s="416" t="s">
        <v>1384</v>
      </c>
      <c r="B750" s="288" t="s">
        <v>1385</v>
      </c>
      <c r="C750" s="323">
        <f>IFERROR(VLOOKUP(A750,[3]表3支出执行情况!$A$5:$D$6666,4,FALSE),0)</f>
        <v>0</v>
      </c>
      <c r="D750" s="326">
        <f>IFERROR(VLOOKUP(--A750,[3]表10支出预算!$A$4:$F$6666,6,FALSE),0)</f>
        <v>0</v>
      </c>
      <c r="E750" s="292"/>
    </row>
    <row r="751" ht="36" customHeight="1" spans="1:5">
      <c r="A751" s="416" t="s">
        <v>1386</v>
      </c>
      <c r="B751" s="288" t="s">
        <v>1387</v>
      </c>
      <c r="C751" s="323">
        <f>IFERROR(VLOOKUP(A751,[3]表3支出执行情况!$A$5:$D$6666,4,FALSE),0)</f>
        <v>0</v>
      </c>
      <c r="D751" s="326">
        <f>IFERROR(VLOOKUP(--A751,[3]表10支出预算!$A$4:$F$6666,6,FALSE),0)</f>
        <v>0</v>
      </c>
      <c r="E751" s="292"/>
    </row>
    <row r="752" ht="36" customHeight="1" spans="1:5">
      <c r="A752" s="416" t="s">
        <v>1388</v>
      </c>
      <c r="B752" s="288" t="s">
        <v>1389</v>
      </c>
      <c r="C752" s="323" t="str">
        <f>IFERROR(VLOOKUP(A752,[3]表3支出执行情况!$A$5:$D$6666,4,FALSE),0)</f>
        <v/>
      </c>
      <c r="D752" s="326">
        <f>IFERROR(VLOOKUP(--A752,[3]表10支出预算!$A$4:$F$6666,6,FALSE),0)</f>
        <v>0</v>
      </c>
      <c r="E752" s="292"/>
    </row>
    <row r="753" ht="36" customHeight="1" spans="1:5">
      <c r="A753" s="416" t="s">
        <v>1390</v>
      </c>
      <c r="B753" s="288" t="s">
        <v>1391</v>
      </c>
      <c r="C753" s="323">
        <f>IFERROR(VLOOKUP(A753,[3]表3支出执行情况!$A$5:$D$6666,4,FALSE),0)</f>
        <v>36</v>
      </c>
      <c r="D753" s="326">
        <f>IFERROR(VLOOKUP(--A753,[3]表10支出预算!$A$4:$F$6666,6,FALSE),0)</f>
        <v>0</v>
      </c>
      <c r="E753" s="292">
        <f>(D753-C753)/C753</f>
        <v>-1</v>
      </c>
    </row>
    <row r="754" ht="36" customHeight="1" spans="1:5">
      <c r="A754" s="415" t="s">
        <v>1392</v>
      </c>
      <c r="B754" s="285" t="s">
        <v>1393</v>
      </c>
      <c r="C754" s="323">
        <f>IFERROR(VLOOKUP(A754,[3]表3支出执行情况!$A$5:$D$6666,4,FALSE),0)</f>
        <v>350</v>
      </c>
      <c r="D754" s="323">
        <f>IFERROR(VLOOKUP(--A754,[3]表10支出预算!$A$4:$F$6666,6,FALSE),0)</f>
        <v>0</v>
      </c>
      <c r="E754" s="297">
        <f>(D754-C754)/C754</f>
        <v>-1</v>
      </c>
    </row>
    <row r="755" ht="36" customHeight="1" spans="1:5">
      <c r="A755" s="416" t="s">
        <v>1394</v>
      </c>
      <c r="B755" s="288" t="s">
        <v>1395</v>
      </c>
      <c r="C755" s="323">
        <f>IFERROR(VLOOKUP(A755,[3]表3支出执行情况!$A$5:$D$6666,4,FALSE),0)</f>
        <v>0</v>
      </c>
      <c r="D755" s="326">
        <f>IFERROR(VLOOKUP(--A755,[3]表10支出预算!$A$4:$F$6666,6,FALSE),0)</f>
        <v>0</v>
      </c>
      <c r="E755" s="292"/>
    </row>
    <row r="756" ht="36" customHeight="1" spans="1:5">
      <c r="A756" s="416" t="s">
        <v>1396</v>
      </c>
      <c r="B756" s="288" t="s">
        <v>1397</v>
      </c>
      <c r="C756" s="323" t="str">
        <f>IFERROR(VLOOKUP(A756,[3]表3支出执行情况!$A$5:$D$6666,4,FALSE),0)</f>
        <v/>
      </c>
      <c r="D756" s="326">
        <f>IFERROR(VLOOKUP(--A756,[3]表10支出预算!$A$4:$F$6666,6,FALSE),0)</f>
        <v>0</v>
      </c>
      <c r="E756" s="292"/>
    </row>
    <row r="757" ht="36" customHeight="1" spans="1:5">
      <c r="A757" s="416" t="s">
        <v>1398</v>
      </c>
      <c r="B757" s="288" t="s">
        <v>1399</v>
      </c>
      <c r="C757" s="323">
        <f>IFERROR(VLOOKUP(A757,[3]表3支出执行情况!$A$5:$D$6666,4,FALSE),0)</f>
        <v>350</v>
      </c>
      <c r="D757" s="326">
        <f>IFERROR(VLOOKUP(--A757,[3]表10支出预算!$A$4:$F$6666,6,FALSE),0)</f>
        <v>0</v>
      </c>
      <c r="E757" s="292">
        <f>(D757-C757)/C757</f>
        <v>-1</v>
      </c>
    </row>
    <row r="758" ht="36" customHeight="1" spans="1:5">
      <c r="A758" s="415" t="s">
        <v>1400</v>
      </c>
      <c r="B758" s="285" t="s">
        <v>1401</v>
      </c>
      <c r="C758" s="323">
        <f>IFERROR(VLOOKUP(A758,[3]表3支出执行情况!$A$5:$D$6666,4,FALSE),0)</f>
        <v>1250</v>
      </c>
      <c r="D758" s="323">
        <f>IFERROR(VLOOKUP(--A758,[3]表10支出预算!$A$4:$F$6666,6,FALSE),0)</f>
        <v>1320</v>
      </c>
      <c r="E758" s="297">
        <f>(D758-C758)/C758</f>
        <v>0.056</v>
      </c>
    </row>
    <row r="759" ht="36" customHeight="1" spans="1:5">
      <c r="A759" s="416" t="s">
        <v>1402</v>
      </c>
      <c r="B759" s="288" t="s">
        <v>1403</v>
      </c>
      <c r="C759" s="323">
        <f>IFERROR(VLOOKUP(A759,[3]表3支出执行情况!$A$5:$D$6666,4,FALSE),0)</f>
        <v>0</v>
      </c>
      <c r="D759" s="326">
        <f>IFERROR(VLOOKUP(--A759,[3]表10支出预算!$A$4:$F$6666,6,FALSE),0)</f>
        <v>0</v>
      </c>
      <c r="E759" s="292"/>
    </row>
    <row r="760" ht="36" customHeight="1" spans="1:5">
      <c r="A760" s="416" t="s">
        <v>1404</v>
      </c>
      <c r="B760" s="288" t="s">
        <v>1405</v>
      </c>
      <c r="C760" s="323">
        <f>IFERROR(VLOOKUP(A760,[3]表3支出执行情况!$A$5:$D$6666,4,FALSE),0)</f>
        <v>0</v>
      </c>
      <c r="D760" s="326">
        <f>IFERROR(VLOOKUP(--A760,[3]表10支出预算!$A$4:$F$6666,6,FALSE),0)</f>
        <v>250</v>
      </c>
      <c r="E760" s="292"/>
    </row>
    <row r="761" ht="36" customHeight="1" spans="1:5">
      <c r="A761" s="416" t="s">
        <v>1406</v>
      </c>
      <c r="B761" s="288" t="s">
        <v>1407</v>
      </c>
      <c r="C761" s="323" t="str">
        <f>IFERROR(VLOOKUP(A761,[3]表3支出执行情况!$A$5:$D$6666,4,FALSE),0)</f>
        <v/>
      </c>
      <c r="D761" s="326">
        <f>IFERROR(VLOOKUP(--A761,[3]表10支出预算!$A$4:$F$6666,6,FALSE),0)</f>
        <v>0</v>
      </c>
      <c r="E761" s="292"/>
    </row>
    <row r="762" ht="36" customHeight="1" spans="1:5">
      <c r="A762" s="416" t="s">
        <v>1408</v>
      </c>
      <c r="B762" s="288" t="s">
        <v>1409</v>
      </c>
      <c r="C762" s="323">
        <f>IFERROR(VLOOKUP(A762,[3]表3支出执行情况!$A$5:$D$6666,4,FALSE),0)</f>
        <v>1250</v>
      </c>
      <c r="D762" s="326">
        <f>IFERROR(VLOOKUP(--A762,[3]表10支出预算!$A$4:$F$6666,6,FALSE),0)</f>
        <v>1070</v>
      </c>
      <c r="E762" s="292">
        <f>(D762-C762)/C762</f>
        <v>-0.144</v>
      </c>
    </row>
    <row r="763" ht="36" customHeight="1" spans="1:5">
      <c r="A763" s="416" t="s">
        <v>1410</v>
      </c>
      <c r="B763" s="288" t="s">
        <v>1411</v>
      </c>
      <c r="C763" s="323" t="str">
        <f>IFERROR(VLOOKUP(A763,[3]表3支出执行情况!$A$5:$D$6666,4,FALSE),0)</f>
        <v/>
      </c>
      <c r="D763" s="326">
        <f>IFERROR(VLOOKUP(--A763,[3]表10支出预算!$A$4:$F$6666,6,FALSE),0)</f>
        <v>0</v>
      </c>
      <c r="E763" s="292"/>
    </row>
    <row r="764" ht="36" customHeight="1" spans="1:5">
      <c r="A764" s="416" t="s">
        <v>1412</v>
      </c>
      <c r="B764" s="288" t="s">
        <v>1413</v>
      </c>
      <c r="C764" s="323" t="str">
        <f>IFERROR(VLOOKUP(A764,[3]表3支出执行情况!$A$5:$D$6666,4,FALSE),0)</f>
        <v/>
      </c>
      <c r="D764" s="326">
        <f>IFERROR(VLOOKUP(--A764,[3]表10支出预算!$A$4:$F$6666,6,FALSE),0)</f>
        <v>0</v>
      </c>
      <c r="E764" s="292"/>
    </row>
    <row r="765" ht="36" customHeight="1" spans="1:5">
      <c r="A765" s="290" t="s">
        <v>1414</v>
      </c>
      <c r="B765" s="288" t="s">
        <v>1415</v>
      </c>
      <c r="C765" s="323" t="str">
        <f>IFERROR(VLOOKUP(A765,[3]表3支出执行情况!$A$5:$D$6666,4,FALSE),0)</f>
        <v/>
      </c>
      <c r="D765" s="326">
        <f>IFERROR(VLOOKUP(--A765,[3]表10支出预算!$A$4:$F$6666,6,FALSE),0)</f>
        <v>0</v>
      </c>
      <c r="E765" s="292"/>
    </row>
    <row r="766" ht="36" customHeight="1" spans="1:5">
      <c r="A766" s="416" t="s">
        <v>1416</v>
      </c>
      <c r="B766" s="288" t="s">
        <v>1417</v>
      </c>
      <c r="C766" s="323">
        <f>IFERROR(VLOOKUP(A766,[3]表3支出执行情况!$A$5:$D$6666,4,FALSE),0)</f>
        <v>0</v>
      </c>
      <c r="D766" s="326">
        <f>IFERROR(VLOOKUP(--A766,[3]表10支出预算!$A$4:$F$6666,6,FALSE),0)</f>
        <v>0</v>
      </c>
      <c r="E766" s="292"/>
    </row>
    <row r="767" ht="36" customHeight="1" spans="1:5">
      <c r="A767" s="415" t="s">
        <v>1418</v>
      </c>
      <c r="B767" s="285" t="s">
        <v>1419</v>
      </c>
      <c r="C767" s="323">
        <f>IFERROR(VLOOKUP(A767,[3]表3支出执行情况!$A$5:$D$6666,4,FALSE),0)</f>
        <v>307</v>
      </c>
      <c r="D767" s="323">
        <f>IFERROR(VLOOKUP(--A767,[3]表10支出预算!$A$4:$F$6666,6,FALSE),0)</f>
        <v>300</v>
      </c>
      <c r="E767" s="297">
        <f>(D767-C767)/C767</f>
        <v>-0.023</v>
      </c>
    </row>
    <row r="768" ht="36" customHeight="1" spans="1:5">
      <c r="A768" s="416" t="s">
        <v>1420</v>
      </c>
      <c r="B768" s="288" t="s">
        <v>1421</v>
      </c>
      <c r="C768" s="323">
        <f>IFERROR(VLOOKUP(A768,[3]表3支出执行情况!$A$5:$D$6666,4,FALSE),0)</f>
        <v>0</v>
      </c>
      <c r="D768" s="326">
        <f>IFERROR(VLOOKUP(--A768,[3]表10支出预算!$A$4:$F$6666,6,FALSE),0)</f>
        <v>0</v>
      </c>
      <c r="E768" s="292"/>
    </row>
    <row r="769" ht="36" customHeight="1" spans="1:5">
      <c r="A769" s="416" t="s">
        <v>1422</v>
      </c>
      <c r="B769" s="288" t="s">
        <v>1423</v>
      </c>
      <c r="C769" s="323">
        <f>IFERROR(VLOOKUP(A769,[3]表3支出执行情况!$A$5:$D$6666,4,FALSE),0)</f>
        <v>0</v>
      </c>
      <c r="D769" s="326">
        <f>IFERROR(VLOOKUP(--A769,[3]表10支出预算!$A$4:$F$6666,6,FALSE),0)</f>
        <v>300</v>
      </c>
      <c r="E769" s="292"/>
    </row>
    <row r="770" ht="36" customHeight="1" spans="1:5">
      <c r="A770" s="416" t="s">
        <v>1424</v>
      </c>
      <c r="B770" s="288" t="s">
        <v>1425</v>
      </c>
      <c r="C770" s="323" t="str">
        <f>IFERROR(VLOOKUP(A770,[3]表3支出执行情况!$A$5:$D$6666,4,FALSE),0)</f>
        <v/>
      </c>
      <c r="D770" s="326">
        <f>IFERROR(VLOOKUP(--A770,[3]表10支出预算!$A$4:$F$6666,6,FALSE),0)</f>
        <v>0</v>
      </c>
      <c r="E770" s="292"/>
    </row>
    <row r="771" ht="36" customHeight="1" spans="1:5">
      <c r="A771" s="416" t="s">
        <v>1426</v>
      </c>
      <c r="B771" s="288" t="s">
        <v>1427</v>
      </c>
      <c r="C771" s="323">
        <f>IFERROR(VLOOKUP(A771,[3]表3支出执行情况!$A$5:$D$6666,4,FALSE),0)</f>
        <v>263</v>
      </c>
      <c r="D771" s="326">
        <f>IFERROR(VLOOKUP(--A771,[3]表10支出预算!$A$4:$F$6666,6,FALSE),0)</f>
        <v>0</v>
      </c>
      <c r="E771" s="292">
        <f>(D771-C771)/C771</f>
        <v>-1</v>
      </c>
    </row>
    <row r="772" ht="36" customHeight="1" spans="1:5">
      <c r="A772" s="415" t="s">
        <v>1428</v>
      </c>
      <c r="B772" s="285" t="s">
        <v>1429</v>
      </c>
      <c r="C772" s="323">
        <f>IFERROR(VLOOKUP(A772,[3]表3支出执行情况!$A$5:$D$6666,4,FALSE),0)</f>
        <v>69</v>
      </c>
      <c r="D772" s="323">
        <f>IFERROR(VLOOKUP(--A772,[3]表10支出预算!$A$4:$F$6666,6,FALSE),0)</f>
        <v>70</v>
      </c>
      <c r="E772" s="297">
        <f>(D772-C772)/C772</f>
        <v>0.014</v>
      </c>
    </row>
    <row r="773" ht="36" customHeight="1" spans="1:5">
      <c r="A773" s="416" t="s">
        <v>1430</v>
      </c>
      <c r="B773" s="288" t="s">
        <v>1431</v>
      </c>
      <c r="C773" s="323">
        <f>IFERROR(VLOOKUP(A773,[3]表3支出执行情况!$A$5:$D$6666,4,FALSE),0)</f>
        <v>2</v>
      </c>
      <c r="D773" s="326">
        <f>IFERROR(VLOOKUP(--A773,[3]表10支出预算!$A$4:$F$6666,6,FALSE),0)</f>
        <v>0</v>
      </c>
      <c r="E773" s="292">
        <f>(D773-C773)/C773</f>
        <v>-1</v>
      </c>
    </row>
    <row r="774" ht="36" customHeight="1" spans="1:5">
      <c r="A774" s="416" t="s">
        <v>1432</v>
      </c>
      <c r="B774" s="288" t="s">
        <v>1433</v>
      </c>
      <c r="C774" s="323">
        <f>IFERROR(VLOOKUP(A774,[3]表3支出执行情况!$A$5:$D$6666,4,FALSE),0)</f>
        <v>67</v>
      </c>
      <c r="D774" s="326">
        <f>IFERROR(VLOOKUP(--A774,[3]表10支出预算!$A$4:$F$6666,6,FALSE),0)</f>
        <v>70</v>
      </c>
      <c r="E774" s="292">
        <f>(D774-C774)/C774</f>
        <v>0.045</v>
      </c>
    </row>
    <row r="775" ht="36" customHeight="1" spans="1:5">
      <c r="A775" s="416" t="s">
        <v>1434</v>
      </c>
      <c r="B775" s="288" t="s">
        <v>1435</v>
      </c>
      <c r="C775" s="323">
        <f>IFERROR(VLOOKUP(A775,[3]表3支出执行情况!$A$5:$D$6666,4,FALSE),0)</f>
        <v>0</v>
      </c>
      <c r="D775" s="326">
        <f>IFERROR(VLOOKUP(--A775,[3]表10支出预算!$A$4:$F$6666,6,FALSE),0)</f>
        <v>0</v>
      </c>
      <c r="E775" s="292"/>
    </row>
    <row r="776" ht="36" customHeight="1" spans="1:5">
      <c r="A776" s="416" t="s">
        <v>1436</v>
      </c>
      <c r="B776" s="288" t="s">
        <v>1437</v>
      </c>
      <c r="C776" s="323">
        <f>IFERROR(VLOOKUP(A776,[3]表3支出执行情况!$A$5:$D$6666,4,FALSE),0)</f>
        <v>0</v>
      </c>
      <c r="D776" s="326">
        <f>IFERROR(VLOOKUP(--A776,[3]表10支出预算!$A$4:$F$6666,6,FALSE),0)</f>
        <v>0</v>
      </c>
      <c r="E776" s="292"/>
    </row>
    <row r="777" ht="36" customHeight="1" spans="1:5">
      <c r="A777" s="416" t="s">
        <v>1438</v>
      </c>
      <c r="B777" s="288" t="s">
        <v>1439</v>
      </c>
      <c r="C777" s="323">
        <f>IFERROR(VLOOKUP(A777,[3]表3支出执行情况!$A$5:$D$6666,4,FALSE),0)</f>
        <v>0</v>
      </c>
      <c r="D777" s="326">
        <f>IFERROR(VLOOKUP(--A777,[3]表10支出预算!$A$4:$F$6666,6,FALSE),0)</f>
        <v>0</v>
      </c>
      <c r="E777" s="292"/>
    </row>
    <row r="778" ht="36" customHeight="1" spans="1:5">
      <c r="A778" s="416" t="s">
        <v>1440</v>
      </c>
      <c r="B778" s="288" t="s">
        <v>1441</v>
      </c>
      <c r="C778" s="323">
        <f>IFERROR(VLOOKUP(A778,[3]表3支出执行情况!$A$5:$D$6666,4,FALSE),0)</f>
        <v>0</v>
      </c>
      <c r="D778" s="326">
        <f>IFERROR(VLOOKUP(--A778,[3]表10支出预算!$A$4:$F$6666,6,FALSE),0)</f>
        <v>0</v>
      </c>
      <c r="E778" s="292"/>
    </row>
    <row r="779" ht="36" customHeight="1" spans="1:5">
      <c r="A779" s="415" t="s">
        <v>1442</v>
      </c>
      <c r="B779" s="285" t="s">
        <v>1443</v>
      </c>
      <c r="C779" s="323">
        <f>IFERROR(VLOOKUP(A779,[3]表3支出执行情况!$A$5:$D$6666,4,FALSE),0)</f>
        <v>3</v>
      </c>
      <c r="D779" s="323">
        <f>IFERROR(VLOOKUP(--A779,[3]表10支出预算!$A$4:$F$6666,6,FALSE),0)</f>
        <v>0</v>
      </c>
      <c r="E779" s="297">
        <f>(D779-C779)/C779</f>
        <v>-1</v>
      </c>
    </row>
    <row r="780" ht="36" customHeight="1" spans="1:5">
      <c r="A780" s="416" t="s">
        <v>1444</v>
      </c>
      <c r="B780" s="288" t="s">
        <v>1445</v>
      </c>
      <c r="C780" s="323">
        <f>IFERROR(VLOOKUP(A780,[3]表3支出执行情况!$A$5:$D$6666,4,FALSE),0)</f>
        <v>0</v>
      </c>
      <c r="D780" s="326">
        <f>IFERROR(VLOOKUP(--A780,[3]表10支出预算!$A$4:$F$6666,6,FALSE),0)</f>
        <v>0</v>
      </c>
      <c r="E780" s="292"/>
    </row>
    <row r="781" ht="36" customHeight="1" spans="1:5">
      <c r="A781" s="416" t="s">
        <v>1446</v>
      </c>
      <c r="B781" s="288" t="s">
        <v>1447</v>
      </c>
      <c r="C781" s="323">
        <f>IFERROR(VLOOKUP(A781,[3]表3支出执行情况!$A$5:$D$6666,4,FALSE),0)</f>
        <v>0</v>
      </c>
      <c r="D781" s="326">
        <f>IFERROR(VLOOKUP(--A781,[3]表10支出预算!$A$4:$F$6666,6,FALSE),0)</f>
        <v>0</v>
      </c>
      <c r="E781" s="292"/>
    </row>
    <row r="782" ht="36" customHeight="1" spans="1:5">
      <c r="A782" s="416" t="s">
        <v>1448</v>
      </c>
      <c r="B782" s="288" t="s">
        <v>1449</v>
      </c>
      <c r="C782" s="323">
        <f>IFERROR(VLOOKUP(A782,[3]表3支出执行情况!$A$5:$D$6666,4,FALSE),0)</f>
        <v>0</v>
      </c>
      <c r="D782" s="326">
        <f>IFERROR(VLOOKUP(--A782,[3]表10支出预算!$A$4:$F$6666,6,FALSE),0)</f>
        <v>0</v>
      </c>
      <c r="E782" s="292"/>
    </row>
    <row r="783" ht="36" customHeight="1" spans="1:5">
      <c r="A783" s="416" t="s">
        <v>1450</v>
      </c>
      <c r="B783" s="288" t="s">
        <v>1451</v>
      </c>
      <c r="C783" s="323">
        <f>IFERROR(VLOOKUP(A783,[3]表3支出执行情况!$A$5:$D$6666,4,FALSE),0)</f>
        <v>0</v>
      </c>
      <c r="D783" s="326">
        <f>IFERROR(VLOOKUP(--A783,[3]表10支出预算!$A$4:$F$6666,6,FALSE),0)</f>
        <v>0</v>
      </c>
      <c r="E783" s="292"/>
    </row>
    <row r="784" ht="36" customHeight="1" spans="1:5">
      <c r="A784" s="416" t="s">
        <v>1452</v>
      </c>
      <c r="B784" s="288" t="s">
        <v>1453</v>
      </c>
      <c r="C784" s="323">
        <f>IFERROR(VLOOKUP(A784,[3]表3支出执行情况!$A$5:$D$6666,4,FALSE),0)</f>
        <v>3</v>
      </c>
      <c r="D784" s="326">
        <f>IFERROR(VLOOKUP(--A784,[3]表10支出预算!$A$4:$F$6666,6,FALSE),0)</f>
        <v>0</v>
      </c>
      <c r="E784" s="292">
        <f>(D784-C784)/C784</f>
        <v>-1</v>
      </c>
    </row>
    <row r="785" ht="36" customHeight="1" spans="1:5">
      <c r="A785" s="415" t="s">
        <v>1454</v>
      </c>
      <c r="B785" s="285" t="s">
        <v>1455</v>
      </c>
      <c r="C785" s="323">
        <f>IFERROR(VLOOKUP(A785,[3]表3支出执行情况!$A$5:$D$6666,4,FALSE),0)</f>
        <v>0</v>
      </c>
      <c r="D785" s="323">
        <f>IFERROR(VLOOKUP(--A785,[3]表10支出预算!$A$4:$F$6666,6,FALSE),0)</f>
        <v>0</v>
      </c>
      <c r="E785" s="297"/>
    </row>
    <row r="786" ht="36" customHeight="1" spans="1:5">
      <c r="A786" s="416" t="s">
        <v>1456</v>
      </c>
      <c r="B786" s="288" t="s">
        <v>1457</v>
      </c>
      <c r="C786" s="323" t="str">
        <f>IFERROR(VLOOKUP(A786,[3]表3支出执行情况!$A$5:$D$6666,4,FALSE),0)</f>
        <v/>
      </c>
      <c r="D786" s="326">
        <f>IFERROR(VLOOKUP(--A786,[3]表10支出预算!$A$4:$F$6666,6,FALSE),0)</f>
        <v>0</v>
      </c>
      <c r="E786" s="292"/>
    </row>
    <row r="787" ht="36" customHeight="1" spans="1:5">
      <c r="A787" s="416" t="s">
        <v>1458</v>
      </c>
      <c r="B787" s="288" t="s">
        <v>1459</v>
      </c>
      <c r="C787" s="323" t="str">
        <f>IFERROR(VLOOKUP(A787,[3]表3支出执行情况!$A$5:$D$6666,4,FALSE),0)</f>
        <v/>
      </c>
      <c r="D787" s="326">
        <f>IFERROR(VLOOKUP(--A787,[3]表10支出预算!$A$4:$F$6666,6,FALSE),0)</f>
        <v>0</v>
      </c>
      <c r="E787" s="292"/>
    </row>
    <row r="788" ht="36" customHeight="1" spans="1:5">
      <c r="A788" s="415" t="s">
        <v>1460</v>
      </c>
      <c r="B788" s="285" t="s">
        <v>1461</v>
      </c>
      <c r="C788" s="323">
        <f>IFERROR(VLOOKUP(A788,[3]表3支出执行情况!$A$5:$D$6666,4,FALSE),0)</f>
        <v>0</v>
      </c>
      <c r="D788" s="323">
        <f>IFERROR(VLOOKUP(--A788,[3]表10支出预算!$A$4:$F$6666,6,FALSE),0)</f>
        <v>0</v>
      </c>
      <c r="E788" s="297"/>
    </row>
    <row r="789" ht="36" customHeight="1" spans="1:5">
      <c r="A789" s="416" t="s">
        <v>1462</v>
      </c>
      <c r="B789" s="288" t="s">
        <v>1463</v>
      </c>
      <c r="C789" s="323" t="str">
        <f>IFERROR(VLOOKUP(A789,[3]表3支出执行情况!$A$5:$D$6666,4,FALSE),0)</f>
        <v/>
      </c>
      <c r="D789" s="326">
        <f>IFERROR(VLOOKUP(--A789,[3]表10支出预算!$A$4:$F$6666,6,FALSE),0)</f>
        <v>0</v>
      </c>
      <c r="E789" s="292"/>
    </row>
    <row r="790" ht="36" customHeight="1" spans="1:5">
      <c r="A790" s="416" t="s">
        <v>1464</v>
      </c>
      <c r="B790" s="288" t="s">
        <v>1465</v>
      </c>
      <c r="C790" s="323" t="str">
        <f>IFERROR(VLOOKUP(A790,[3]表3支出执行情况!$A$5:$D$6666,4,FALSE),0)</f>
        <v/>
      </c>
      <c r="D790" s="326">
        <f>IFERROR(VLOOKUP(--A790,[3]表10支出预算!$A$4:$F$6666,6,FALSE),0)</f>
        <v>0</v>
      </c>
      <c r="E790" s="292"/>
    </row>
    <row r="791" ht="36" customHeight="1" spans="1:5">
      <c r="A791" s="415" t="s">
        <v>1466</v>
      </c>
      <c r="B791" s="285" t="s">
        <v>1467</v>
      </c>
      <c r="C791" s="323" t="str">
        <f>IFERROR(VLOOKUP(A791,[3]表3支出执行情况!$A$5:$D$6666,4,FALSE),0)</f>
        <v/>
      </c>
      <c r="D791" s="323">
        <f>IFERROR(VLOOKUP(--A791,[3]表10支出预算!$A$4:$F$6666,6,FALSE),0)</f>
        <v>0</v>
      </c>
      <c r="E791" s="297"/>
    </row>
    <row r="792" ht="36" customHeight="1" spans="1:5">
      <c r="A792" s="416">
        <v>2110901</v>
      </c>
      <c r="B792" s="425" t="s">
        <v>1468</v>
      </c>
      <c r="C792" s="323" t="str">
        <f>IFERROR(VLOOKUP(A792,[3]表3支出执行情况!$A$5:$D$6666,4,FALSE),0)</f>
        <v/>
      </c>
      <c r="D792" s="326">
        <f>IFERROR(VLOOKUP(--A792,[3]表10支出预算!$A$4:$F$6666,6,FALSE),0)</f>
        <v>0</v>
      </c>
      <c r="E792" s="292"/>
    </row>
    <row r="793" ht="36" customHeight="1" spans="1:5">
      <c r="A793" s="415" t="s">
        <v>1469</v>
      </c>
      <c r="B793" s="285" t="s">
        <v>1470</v>
      </c>
      <c r="C793" s="323">
        <f>IFERROR(VLOOKUP(A793,[3]表3支出执行情况!$A$5:$D$6666,4,FALSE),0)</f>
        <v>0</v>
      </c>
      <c r="D793" s="323">
        <f>IFERROR(VLOOKUP(--A793,[3]表10支出预算!$A$4:$F$6666,6,FALSE),0)</f>
        <v>50</v>
      </c>
      <c r="E793" s="297"/>
    </row>
    <row r="794" ht="36" customHeight="1" spans="1:5">
      <c r="A794" s="416">
        <v>2111001</v>
      </c>
      <c r="B794" s="425" t="s">
        <v>1471</v>
      </c>
      <c r="C794" s="323">
        <f>IFERROR(VLOOKUP(A794,[3]表3支出执行情况!$A$5:$D$6666,4,FALSE),0)</f>
        <v>0</v>
      </c>
      <c r="D794" s="326">
        <f>IFERROR(VLOOKUP(--A794,[3]表10支出预算!$A$4:$F$6666,6,FALSE),0)</f>
        <v>50</v>
      </c>
      <c r="E794" s="292"/>
    </row>
    <row r="795" ht="36" customHeight="1" spans="1:5">
      <c r="A795" s="415" t="s">
        <v>1472</v>
      </c>
      <c r="B795" s="285" t="s">
        <v>1473</v>
      </c>
      <c r="C795" s="323">
        <f>IFERROR(VLOOKUP(A795,[3]表3支出执行情况!$A$5:$D$6666,4,FALSE),0)</f>
        <v>0</v>
      </c>
      <c r="D795" s="323">
        <f>IFERROR(VLOOKUP(--A795,[3]表10支出预算!$A$4:$F$6666,6,FALSE),0)</f>
        <v>0</v>
      </c>
      <c r="E795" s="297"/>
    </row>
    <row r="796" ht="36" customHeight="1" spans="1:5">
      <c r="A796" s="416" t="s">
        <v>1474</v>
      </c>
      <c r="B796" s="288" t="s">
        <v>1475</v>
      </c>
      <c r="C796" s="323">
        <f>IFERROR(VLOOKUP(A796,[3]表3支出执行情况!$A$5:$D$6666,4,FALSE),0)</f>
        <v>0</v>
      </c>
      <c r="D796" s="326">
        <f>IFERROR(VLOOKUP(--A796,[3]表10支出预算!$A$4:$F$6666,6,FALSE),0)</f>
        <v>0</v>
      </c>
      <c r="E796" s="292"/>
    </row>
    <row r="797" ht="36" customHeight="1" spans="1:5">
      <c r="A797" s="416" t="s">
        <v>1476</v>
      </c>
      <c r="B797" s="288" t="s">
        <v>1477</v>
      </c>
      <c r="C797" s="323">
        <f>IFERROR(VLOOKUP(A797,[3]表3支出执行情况!$A$5:$D$6666,4,FALSE),0)</f>
        <v>0</v>
      </c>
      <c r="D797" s="326">
        <f>IFERROR(VLOOKUP(--A797,[3]表10支出预算!$A$4:$F$6666,6,FALSE),0)</f>
        <v>0</v>
      </c>
      <c r="E797" s="292"/>
    </row>
    <row r="798" ht="36" customHeight="1" spans="1:5">
      <c r="A798" s="416" t="s">
        <v>1478</v>
      </c>
      <c r="B798" s="288" t="s">
        <v>1479</v>
      </c>
      <c r="C798" s="323" t="str">
        <f>IFERROR(VLOOKUP(A798,[3]表3支出执行情况!$A$5:$D$6666,4,FALSE),0)</f>
        <v/>
      </c>
      <c r="D798" s="326">
        <f>IFERROR(VLOOKUP(--A798,[3]表10支出预算!$A$4:$F$6666,6,FALSE),0)</f>
        <v>0</v>
      </c>
      <c r="E798" s="292"/>
    </row>
    <row r="799" ht="36" customHeight="1" spans="1:5">
      <c r="A799" s="416" t="s">
        <v>1480</v>
      </c>
      <c r="B799" s="288" t="s">
        <v>1481</v>
      </c>
      <c r="C799" s="323" t="str">
        <f>IFERROR(VLOOKUP(A799,[3]表3支出执行情况!$A$5:$D$6666,4,FALSE),0)</f>
        <v/>
      </c>
      <c r="D799" s="326">
        <f>IFERROR(VLOOKUP(--A799,[3]表10支出预算!$A$4:$F$6666,6,FALSE),0)</f>
        <v>0</v>
      </c>
      <c r="E799" s="292"/>
    </row>
    <row r="800" ht="36" customHeight="1" spans="1:5">
      <c r="A800" s="416" t="s">
        <v>1482</v>
      </c>
      <c r="B800" s="288" t="s">
        <v>1483</v>
      </c>
      <c r="C800" s="323">
        <f>IFERROR(VLOOKUP(A800,[3]表3支出执行情况!$A$5:$D$6666,4,FALSE),0)</f>
        <v>0</v>
      </c>
      <c r="D800" s="326">
        <f>IFERROR(VLOOKUP(--A800,[3]表10支出预算!$A$4:$F$6666,6,FALSE),0)</f>
        <v>0</v>
      </c>
      <c r="E800" s="292"/>
    </row>
    <row r="801" ht="36" customHeight="1" spans="1:5">
      <c r="A801" s="415" t="s">
        <v>1484</v>
      </c>
      <c r="B801" s="285" t="s">
        <v>1485</v>
      </c>
      <c r="C801" s="323" t="str">
        <f>IFERROR(VLOOKUP(A801,[3]表3支出执行情况!$A$5:$D$6666,4,FALSE),0)</f>
        <v/>
      </c>
      <c r="D801" s="323">
        <f>IFERROR(VLOOKUP(--A801,[3]表10支出预算!$A$4:$F$6666,6,FALSE),0)</f>
        <v>0</v>
      </c>
      <c r="E801" s="297"/>
    </row>
    <row r="802" ht="36" customHeight="1" spans="1:5">
      <c r="A802" s="290" t="s">
        <v>1486</v>
      </c>
      <c r="B802" s="288" t="s">
        <v>1487</v>
      </c>
      <c r="C802" s="323" t="str">
        <f>IFERROR(VLOOKUP(A802,[3]表3支出执行情况!$A$5:$D$6666,4,FALSE),0)</f>
        <v/>
      </c>
      <c r="D802" s="326">
        <f>IFERROR(VLOOKUP(--A802,[3]表10支出预算!$A$4:$F$6666,6,FALSE),0)</f>
        <v>0</v>
      </c>
      <c r="E802" s="292"/>
    </row>
    <row r="803" ht="36" customHeight="1" spans="1:5">
      <c r="A803" s="415" t="s">
        <v>1488</v>
      </c>
      <c r="B803" s="285" t="s">
        <v>1489</v>
      </c>
      <c r="C803" s="323" t="str">
        <f>IFERROR(VLOOKUP(A803,[3]表3支出执行情况!$A$5:$D$6666,4,FALSE),0)</f>
        <v/>
      </c>
      <c r="D803" s="323">
        <f>IFERROR(VLOOKUP(--A803,[3]表10支出预算!$A$4:$F$6666,6,FALSE),0)</f>
        <v>0</v>
      </c>
      <c r="E803" s="297"/>
    </row>
    <row r="804" ht="36" customHeight="1" spans="1:5">
      <c r="A804" s="290" t="s">
        <v>1490</v>
      </c>
      <c r="B804" s="288" t="s">
        <v>1491</v>
      </c>
      <c r="C804" s="323" t="str">
        <f>IFERROR(VLOOKUP(A804,[3]表3支出执行情况!$A$5:$D$6666,4,FALSE),0)</f>
        <v/>
      </c>
      <c r="D804" s="326">
        <f>IFERROR(VLOOKUP(--A804,[3]表10支出预算!$A$4:$F$6666,6,FALSE),0)</f>
        <v>0</v>
      </c>
      <c r="E804" s="292"/>
    </row>
    <row r="805" ht="36" customHeight="1" spans="1:5">
      <c r="A805" s="415" t="s">
        <v>1492</v>
      </c>
      <c r="B805" s="285" t="s">
        <v>1493</v>
      </c>
      <c r="C805" s="323">
        <f>IFERROR(VLOOKUP(A805,[3]表3支出执行情况!$A$5:$D$6666,4,FALSE),0)</f>
        <v>0</v>
      </c>
      <c r="D805" s="323">
        <f>IFERROR(VLOOKUP(--A805,[3]表10支出预算!$A$4:$F$6666,6,FALSE),0)</f>
        <v>50</v>
      </c>
      <c r="E805" s="297"/>
    </row>
    <row r="806" ht="36" customHeight="1" spans="1:5">
      <c r="A806" s="416" t="s">
        <v>1494</v>
      </c>
      <c r="B806" s="288" t="s">
        <v>138</v>
      </c>
      <c r="C806" s="323" t="str">
        <f>IFERROR(VLOOKUP(A806,[3]表3支出执行情况!$A$5:$D$6666,4,FALSE),0)</f>
        <v/>
      </c>
      <c r="D806" s="326">
        <f>IFERROR(VLOOKUP(--A806,[3]表10支出预算!$A$4:$F$6666,6,FALSE),0)</f>
        <v>0</v>
      </c>
      <c r="E806" s="292"/>
    </row>
    <row r="807" ht="36" customHeight="1" spans="1:5">
      <c r="A807" s="416" t="s">
        <v>1495</v>
      </c>
      <c r="B807" s="288" t="s">
        <v>140</v>
      </c>
      <c r="C807" s="323" t="str">
        <f>IFERROR(VLOOKUP(A807,[3]表3支出执行情况!$A$5:$D$6666,4,FALSE),0)</f>
        <v/>
      </c>
      <c r="D807" s="326">
        <f>IFERROR(VLOOKUP(--A807,[3]表10支出预算!$A$4:$F$6666,6,FALSE),0)</f>
        <v>0</v>
      </c>
      <c r="E807" s="292"/>
    </row>
    <row r="808" ht="36" customHeight="1" spans="1:5">
      <c r="A808" s="416" t="s">
        <v>1496</v>
      </c>
      <c r="B808" s="288" t="s">
        <v>142</v>
      </c>
      <c r="C808" s="323" t="str">
        <f>IFERROR(VLOOKUP(A808,[3]表3支出执行情况!$A$5:$D$6666,4,FALSE),0)</f>
        <v/>
      </c>
      <c r="D808" s="326">
        <f>IFERROR(VLOOKUP(--A808,[3]表10支出预算!$A$4:$F$6666,6,FALSE),0)</f>
        <v>0</v>
      </c>
      <c r="E808" s="292"/>
    </row>
    <row r="809" ht="36" customHeight="1" spans="1:5">
      <c r="A809" s="416" t="s">
        <v>1497</v>
      </c>
      <c r="B809" s="288" t="s">
        <v>1498</v>
      </c>
      <c r="C809" s="323" t="str">
        <f>IFERROR(VLOOKUP(A809,[3]表3支出执行情况!$A$5:$D$6666,4,FALSE),0)</f>
        <v/>
      </c>
      <c r="D809" s="326">
        <f>IFERROR(VLOOKUP(--A809,[3]表10支出预算!$A$4:$F$6666,6,FALSE),0)</f>
        <v>0</v>
      </c>
      <c r="E809" s="292"/>
    </row>
    <row r="810" ht="36" customHeight="1" spans="1:5">
      <c r="A810" s="416" t="s">
        <v>1499</v>
      </c>
      <c r="B810" s="288" t="s">
        <v>1500</v>
      </c>
      <c r="C810" s="323" t="str">
        <f>IFERROR(VLOOKUP(A810,[3]表3支出执行情况!$A$5:$D$6666,4,FALSE),0)</f>
        <v/>
      </c>
      <c r="D810" s="326">
        <f>IFERROR(VLOOKUP(--A810,[3]表10支出预算!$A$4:$F$6666,6,FALSE),0)</f>
        <v>0</v>
      </c>
      <c r="E810" s="292"/>
    </row>
    <row r="811" ht="36" customHeight="1" spans="1:5">
      <c r="A811" s="416" t="s">
        <v>1501</v>
      </c>
      <c r="B811" s="288" t="s">
        <v>1502</v>
      </c>
      <c r="C811" s="323" t="str">
        <f>IFERROR(VLOOKUP(A811,[3]表3支出执行情况!$A$5:$D$6666,4,FALSE),0)</f>
        <v/>
      </c>
      <c r="D811" s="326">
        <f>IFERROR(VLOOKUP(--A811,[3]表10支出预算!$A$4:$F$6666,6,FALSE),0)</f>
        <v>0</v>
      </c>
      <c r="E811" s="292"/>
    </row>
    <row r="812" ht="36" customHeight="1" spans="1:5">
      <c r="A812" s="416" t="s">
        <v>1503</v>
      </c>
      <c r="B812" s="288" t="s">
        <v>1504</v>
      </c>
      <c r="C812" s="323" t="str">
        <f>IFERROR(VLOOKUP(A812,[3]表3支出执行情况!$A$5:$D$6666,4,FALSE),0)</f>
        <v/>
      </c>
      <c r="D812" s="326">
        <f>IFERROR(VLOOKUP(--A812,[3]表10支出预算!$A$4:$F$6666,6,FALSE),0)</f>
        <v>50</v>
      </c>
      <c r="E812" s="292"/>
    </row>
    <row r="813" ht="36" customHeight="1" spans="1:5">
      <c r="A813" s="416" t="s">
        <v>1505</v>
      </c>
      <c r="B813" s="288" t="s">
        <v>1506</v>
      </c>
      <c r="C813" s="323" t="str">
        <f>IFERROR(VLOOKUP(A813,[3]表3支出执行情况!$A$5:$D$6666,4,FALSE),0)</f>
        <v/>
      </c>
      <c r="D813" s="326">
        <f>IFERROR(VLOOKUP(--A813,[3]表10支出预算!$A$4:$F$6666,6,FALSE),0)</f>
        <v>0</v>
      </c>
      <c r="E813" s="292"/>
    </row>
    <row r="814" ht="36" customHeight="1" spans="1:5">
      <c r="A814" s="416" t="s">
        <v>1507</v>
      </c>
      <c r="B814" s="288" t="s">
        <v>1508</v>
      </c>
      <c r="C814" s="323" t="str">
        <f>IFERROR(VLOOKUP(A814,[3]表3支出执行情况!$A$5:$D$6666,4,FALSE),0)</f>
        <v/>
      </c>
      <c r="D814" s="326">
        <f>IFERROR(VLOOKUP(--A814,[3]表10支出预算!$A$4:$F$6666,6,FALSE),0)</f>
        <v>0</v>
      </c>
      <c r="E814" s="292"/>
    </row>
    <row r="815" ht="36" customHeight="1" spans="1:5">
      <c r="A815" s="416" t="s">
        <v>1509</v>
      </c>
      <c r="B815" s="288" t="s">
        <v>1510</v>
      </c>
      <c r="C815" s="323" t="str">
        <f>IFERROR(VLOOKUP(A815,[3]表3支出执行情况!$A$5:$D$6666,4,FALSE),0)</f>
        <v/>
      </c>
      <c r="D815" s="326">
        <f>IFERROR(VLOOKUP(--A815,[3]表10支出预算!$A$4:$F$6666,6,FALSE),0)</f>
        <v>0</v>
      </c>
      <c r="E815" s="292"/>
    </row>
    <row r="816" ht="36" customHeight="1" spans="1:5">
      <c r="A816" s="416" t="s">
        <v>1511</v>
      </c>
      <c r="B816" s="288" t="s">
        <v>239</v>
      </c>
      <c r="C816" s="323" t="str">
        <f>IFERROR(VLOOKUP(A816,[3]表3支出执行情况!$A$5:$D$6666,4,FALSE),0)</f>
        <v/>
      </c>
      <c r="D816" s="326">
        <f>IFERROR(VLOOKUP(--A816,[3]表10支出预算!$A$4:$F$6666,6,FALSE),0)</f>
        <v>0</v>
      </c>
      <c r="E816" s="292"/>
    </row>
    <row r="817" ht="36" customHeight="1" spans="1:5">
      <c r="A817" s="416" t="s">
        <v>1512</v>
      </c>
      <c r="B817" s="288" t="s">
        <v>1513</v>
      </c>
      <c r="C817" s="323" t="str">
        <f>IFERROR(VLOOKUP(A817,[3]表3支出执行情况!$A$5:$D$6666,4,FALSE),0)</f>
        <v/>
      </c>
      <c r="D817" s="326">
        <f>IFERROR(VLOOKUP(--A817,[3]表10支出预算!$A$4:$F$6666,6,FALSE),0)</f>
        <v>0</v>
      </c>
      <c r="E817" s="292"/>
    </row>
    <row r="818" ht="36" customHeight="1" spans="1:5">
      <c r="A818" s="416" t="s">
        <v>1514</v>
      </c>
      <c r="B818" s="288" t="s">
        <v>156</v>
      </c>
      <c r="C818" s="323" t="str">
        <f>IFERROR(VLOOKUP(A818,[3]表3支出执行情况!$A$5:$D$6666,4,FALSE),0)</f>
        <v/>
      </c>
      <c r="D818" s="326">
        <f>IFERROR(VLOOKUP(--A818,[3]表10支出预算!$A$4:$F$6666,6,FALSE),0)</f>
        <v>0</v>
      </c>
      <c r="E818" s="292"/>
    </row>
    <row r="819" ht="36" customHeight="1" spans="1:5">
      <c r="A819" s="416" t="s">
        <v>1515</v>
      </c>
      <c r="B819" s="288" t="s">
        <v>1516</v>
      </c>
      <c r="C819" s="323" t="str">
        <f>IFERROR(VLOOKUP(A819,[3]表3支出执行情况!$A$5:$D$6666,4,FALSE),0)</f>
        <v/>
      </c>
      <c r="D819" s="326">
        <f>IFERROR(VLOOKUP(--A819,[3]表10支出预算!$A$4:$F$6666,6,FALSE),0)</f>
        <v>0</v>
      </c>
      <c r="E819" s="292"/>
    </row>
    <row r="820" ht="36" customHeight="1" spans="1:5">
      <c r="A820" s="415" t="s">
        <v>1517</v>
      </c>
      <c r="B820" s="285" t="s">
        <v>1518</v>
      </c>
      <c r="C820" s="323">
        <f>IFERROR(VLOOKUP(A820,[3]表3支出执行情况!$A$5:$D$6666,4,FALSE),0)</f>
        <v>31</v>
      </c>
      <c r="D820" s="323">
        <f>IFERROR(VLOOKUP(--A820,[3]表10支出预算!$A$4:$F$6666,6,FALSE),0)</f>
        <v>0</v>
      </c>
      <c r="E820" s="297">
        <f>(D820-C820)/C820</f>
        <v>-1</v>
      </c>
    </row>
    <row r="821" ht="36" customHeight="1" spans="1:5">
      <c r="A821" s="423" t="s">
        <v>1519</v>
      </c>
      <c r="B821" s="427" t="s">
        <v>1520</v>
      </c>
      <c r="C821" s="323">
        <f>IFERROR(VLOOKUP(A821,[3]表3支出执行情况!$A$5:$D$6666,4,FALSE),0)</f>
        <v>31</v>
      </c>
      <c r="D821" s="326">
        <f>IFERROR(VLOOKUP(--A821,[3]表10支出预算!$A$4:$F$6666,6,FALSE),0)</f>
        <v>0</v>
      </c>
      <c r="E821" s="292">
        <f>(D821-C821)/C821</f>
        <v>-1</v>
      </c>
    </row>
    <row r="822" ht="36" customHeight="1" spans="1:5">
      <c r="A822" s="424" t="s">
        <v>1521</v>
      </c>
      <c r="B822" s="420" t="s">
        <v>518</v>
      </c>
      <c r="C822" s="323">
        <f>IFERROR(VLOOKUP(A822,[3]表3支出执行情况!$A$5:$D$6666,4,FALSE),0)</f>
        <v>0</v>
      </c>
      <c r="D822" s="421">
        <f>IFERROR(VLOOKUP(--A822,[3]表10支出预算!$A$4:$F$6666,6,FALSE),0)</f>
        <v>0</v>
      </c>
      <c r="E822" s="297"/>
    </row>
    <row r="823" ht="36" customHeight="1" spans="1:5">
      <c r="A823" s="415" t="s">
        <v>89</v>
      </c>
      <c r="B823" s="285" t="s">
        <v>90</v>
      </c>
      <c r="C823" s="323">
        <f>IFERROR(VLOOKUP(A823,[3]表3支出执行情况!$A$5:$D$6666,4,FALSE),0)</f>
        <v>6665</v>
      </c>
      <c r="D823" s="323">
        <f>IFERROR(VLOOKUP(--A823,[3]表10支出预算!$A$4:$F$6666,6,FALSE),0)</f>
        <v>6484</v>
      </c>
      <c r="E823" s="297">
        <f>(D823-C823)/C823</f>
        <v>-0.027</v>
      </c>
    </row>
    <row r="824" ht="36" customHeight="1" spans="1:5">
      <c r="A824" s="415" t="s">
        <v>1522</v>
      </c>
      <c r="B824" s="285" t="s">
        <v>1523</v>
      </c>
      <c r="C824" s="323">
        <f>IFERROR(VLOOKUP(A824,[3]表3支出执行情况!$A$5:$D$6666,4,FALSE),0)</f>
        <v>2645</v>
      </c>
      <c r="D824" s="323">
        <f>IFERROR(VLOOKUP(--A824,[3]表10支出预算!$A$4:$F$6666,6,FALSE),0)</f>
        <v>2147</v>
      </c>
      <c r="E824" s="297">
        <f>(D824-C824)/C824</f>
        <v>-0.188</v>
      </c>
    </row>
    <row r="825" ht="36" customHeight="1" spans="1:5">
      <c r="A825" s="416" t="s">
        <v>1524</v>
      </c>
      <c r="B825" s="288" t="s">
        <v>138</v>
      </c>
      <c r="C825" s="323">
        <f>IFERROR(VLOOKUP(A825,[3]表3支出执行情况!$A$5:$D$6666,4,FALSE),0)</f>
        <v>2645</v>
      </c>
      <c r="D825" s="326">
        <f>IFERROR(VLOOKUP(--A825,[3]表10支出预算!$A$4:$F$6666,6,FALSE),0)</f>
        <v>2147</v>
      </c>
      <c r="E825" s="292">
        <f>(D825-C825)/C825</f>
        <v>-0.188</v>
      </c>
    </row>
    <row r="826" ht="36" customHeight="1" spans="1:5">
      <c r="A826" s="416" t="s">
        <v>1525</v>
      </c>
      <c r="B826" s="288" t="s">
        <v>140</v>
      </c>
      <c r="C826" s="323">
        <f>IFERROR(VLOOKUP(A826,[3]表3支出执行情况!$A$5:$D$6666,4,FALSE),0)</f>
        <v>0</v>
      </c>
      <c r="D826" s="326">
        <f>IFERROR(VLOOKUP(--A826,[3]表10支出预算!$A$4:$F$6666,6,FALSE),0)</f>
        <v>0</v>
      </c>
      <c r="E826" s="292"/>
    </row>
    <row r="827" ht="36" customHeight="1" spans="1:5">
      <c r="A827" s="416" t="s">
        <v>1526</v>
      </c>
      <c r="B827" s="288" t="s">
        <v>142</v>
      </c>
      <c r="C827" s="323">
        <f>IFERROR(VLOOKUP(A827,[3]表3支出执行情况!$A$5:$D$6666,4,FALSE),0)</f>
        <v>0</v>
      </c>
      <c r="D827" s="326">
        <f>IFERROR(VLOOKUP(--A827,[3]表10支出预算!$A$4:$F$6666,6,FALSE),0)</f>
        <v>0</v>
      </c>
      <c r="E827" s="292"/>
    </row>
    <row r="828" ht="36" customHeight="1" spans="1:5">
      <c r="A828" s="416" t="s">
        <v>1527</v>
      </c>
      <c r="B828" s="288" t="s">
        <v>1528</v>
      </c>
      <c r="C828" s="323">
        <f>IFERROR(VLOOKUP(A828,[3]表3支出执行情况!$A$5:$D$6666,4,FALSE),0)</f>
        <v>0</v>
      </c>
      <c r="D828" s="326">
        <f>IFERROR(VLOOKUP(--A828,[3]表10支出预算!$A$4:$F$6666,6,FALSE),0)</f>
        <v>0</v>
      </c>
      <c r="E828" s="292"/>
    </row>
    <row r="829" ht="36" customHeight="1" spans="1:5">
      <c r="A829" s="416" t="s">
        <v>1529</v>
      </c>
      <c r="B829" s="288" t="s">
        <v>1530</v>
      </c>
      <c r="C829" s="323" t="str">
        <f>IFERROR(VLOOKUP(A829,[3]表3支出执行情况!$A$5:$D$6666,4,FALSE),0)</f>
        <v/>
      </c>
      <c r="D829" s="326">
        <f>IFERROR(VLOOKUP(--A829,[3]表10支出预算!$A$4:$F$6666,6,FALSE),0)</f>
        <v>0</v>
      </c>
      <c r="E829" s="292"/>
    </row>
    <row r="830" ht="36" customHeight="1" spans="1:5">
      <c r="A830" s="416" t="s">
        <v>1531</v>
      </c>
      <c r="B830" s="288" t="s">
        <v>1532</v>
      </c>
      <c r="C830" s="323" t="str">
        <f>IFERROR(VLOOKUP(A830,[3]表3支出执行情况!$A$5:$D$6666,4,FALSE),0)</f>
        <v/>
      </c>
      <c r="D830" s="326">
        <f>IFERROR(VLOOKUP(--A830,[3]表10支出预算!$A$4:$F$6666,6,FALSE),0)</f>
        <v>0</v>
      </c>
      <c r="E830" s="292"/>
    </row>
    <row r="831" ht="36" customHeight="1" spans="1:5">
      <c r="A831" s="416" t="s">
        <v>1533</v>
      </c>
      <c r="B831" s="288" t="s">
        <v>1534</v>
      </c>
      <c r="C831" s="323" t="str">
        <f>IFERROR(VLOOKUP(A831,[3]表3支出执行情况!$A$5:$D$6666,4,FALSE),0)</f>
        <v/>
      </c>
      <c r="D831" s="326">
        <f>IFERROR(VLOOKUP(--A831,[3]表10支出预算!$A$4:$F$6666,6,FALSE),0)</f>
        <v>0</v>
      </c>
      <c r="E831" s="292"/>
    </row>
    <row r="832" ht="36" customHeight="1" spans="1:5">
      <c r="A832" s="416" t="s">
        <v>1535</v>
      </c>
      <c r="B832" s="288" t="s">
        <v>1536</v>
      </c>
      <c r="C832" s="323" t="str">
        <f>IFERROR(VLOOKUP(A832,[3]表3支出执行情况!$A$5:$D$6666,4,FALSE),0)</f>
        <v/>
      </c>
      <c r="D832" s="326">
        <f>IFERROR(VLOOKUP(--A832,[3]表10支出预算!$A$4:$F$6666,6,FALSE),0)</f>
        <v>0</v>
      </c>
      <c r="E832" s="292"/>
    </row>
    <row r="833" ht="36" customHeight="1" spans="1:5">
      <c r="A833" s="416" t="s">
        <v>1537</v>
      </c>
      <c r="B833" s="288" t="s">
        <v>1538</v>
      </c>
      <c r="C833" s="323" t="str">
        <f>IFERROR(VLOOKUP(A833,[3]表3支出执行情况!$A$5:$D$6666,4,FALSE),0)</f>
        <v/>
      </c>
      <c r="D833" s="326">
        <f>IFERROR(VLOOKUP(--A833,[3]表10支出预算!$A$4:$F$6666,6,FALSE),0)</f>
        <v>0</v>
      </c>
      <c r="E833" s="292"/>
    </row>
    <row r="834" ht="36" customHeight="1" spans="1:5">
      <c r="A834" s="416" t="s">
        <v>1539</v>
      </c>
      <c r="B834" s="288" t="s">
        <v>1540</v>
      </c>
      <c r="C834" s="323">
        <f>IFERROR(VLOOKUP(A834,[3]表3支出执行情况!$A$5:$D$6666,4,FALSE),0)</f>
        <v>0</v>
      </c>
      <c r="D834" s="326">
        <f>IFERROR(VLOOKUP(--A834,[3]表10支出预算!$A$4:$F$6666,6,FALSE),0)</f>
        <v>0</v>
      </c>
      <c r="E834" s="292"/>
    </row>
    <row r="835" ht="36" customHeight="1" spans="1:5">
      <c r="A835" s="415" t="s">
        <v>1541</v>
      </c>
      <c r="B835" s="285" t="s">
        <v>1542</v>
      </c>
      <c r="C835" s="323">
        <f>IFERROR(VLOOKUP(A835,[3]表3支出执行情况!$A$5:$D$6666,4,FALSE),0)</f>
        <v>0</v>
      </c>
      <c r="D835" s="323">
        <f>IFERROR(VLOOKUP(--A835,[3]表10支出预算!$A$4:$F$6666,6,FALSE),0)</f>
        <v>0</v>
      </c>
      <c r="E835" s="297"/>
    </row>
    <row r="836" ht="36" customHeight="1" spans="1:5">
      <c r="A836" s="416">
        <v>2120201</v>
      </c>
      <c r="B836" s="425" t="s">
        <v>1543</v>
      </c>
      <c r="C836" s="323">
        <f>IFERROR(VLOOKUP(A836,[3]表3支出执行情况!$A$5:$D$6666,4,FALSE),0)</f>
        <v>0</v>
      </c>
      <c r="D836" s="326">
        <f>IFERROR(VLOOKUP(--A836,[3]表10支出预算!$A$4:$F$6666,6,FALSE),0)</f>
        <v>0</v>
      </c>
      <c r="E836" s="292"/>
    </row>
    <row r="837" ht="36" customHeight="1" spans="1:5">
      <c r="A837" s="415" t="s">
        <v>1544</v>
      </c>
      <c r="B837" s="285" t="s">
        <v>1545</v>
      </c>
      <c r="C837" s="323">
        <f>IFERROR(VLOOKUP(A837,[3]表3支出执行情况!$A$5:$D$6666,4,FALSE),0)</f>
        <v>670</v>
      </c>
      <c r="D837" s="323">
        <f>IFERROR(VLOOKUP(--A837,[3]表10支出预算!$A$4:$F$6666,6,FALSE),0)</f>
        <v>2590</v>
      </c>
      <c r="E837" s="297">
        <f>(D837-C837)/C837</f>
        <v>2.866</v>
      </c>
    </row>
    <row r="838" ht="36" customHeight="1" spans="1:5">
      <c r="A838" s="416" t="s">
        <v>1546</v>
      </c>
      <c r="B838" s="288" t="s">
        <v>1547</v>
      </c>
      <c r="C838" s="323" t="str">
        <f>IFERROR(VLOOKUP(A838,[3]表3支出执行情况!$A$5:$D$6666,4,FALSE),0)</f>
        <v/>
      </c>
      <c r="D838" s="326">
        <f>IFERROR(VLOOKUP(--A838,[3]表10支出预算!$A$4:$F$6666,6,FALSE),0)</f>
        <v>0</v>
      </c>
      <c r="E838" s="292"/>
    </row>
    <row r="839" ht="36" customHeight="1" spans="1:5">
      <c r="A839" s="416" t="s">
        <v>1548</v>
      </c>
      <c r="B839" s="288" t="s">
        <v>1549</v>
      </c>
      <c r="C839" s="323">
        <f>IFERROR(VLOOKUP(A839,[3]表3支出执行情况!$A$5:$D$6666,4,FALSE),0)</f>
        <v>670</v>
      </c>
      <c r="D839" s="326">
        <f>IFERROR(VLOOKUP(--A839,[3]表10支出预算!$A$4:$F$6666,6,FALSE),0)</f>
        <v>2590</v>
      </c>
      <c r="E839" s="292">
        <f>(D839-C839)/C839</f>
        <v>2.866</v>
      </c>
    </row>
    <row r="840" ht="36" customHeight="1" spans="1:5">
      <c r="A840" s="415" t="s">
        <v>1550</v>
      </c>
      <c r="B840" s="285" t="s">
        <v>1551</v>
      </c>
      <c r="C840" s="323">
        <f>IFERROR(VLOOKUP(A840,[3]表3支出执行情况!$A$5:$D$6666,4,FALSE),0)</f>
        <v>3350</v>
      </c>
      <c r="D840" s="323">
        <f>IFERROR(VLOOKUP(--A840,[3]表10支出预算!$A$4:$F$6666,6,FALSE),0)</f>
        <v>1747</v>
      </c>
      <c r="E840" s="297">
        <f>(D840-C840)/C840</f>
        <v>-0.479</v>
      </c>
    </row>
    <row r="841" ht="36" customHeight="1" spans="1:5">
      <c r="A841" s="416">
        <v>2120501</v>
      </c>
      <c r="B841" s="425" t="s">
        <v>1552</v>
      </c>
      <c r="C841" s="323">
        <f>IFERROR(VLOOKUP(A841,[3]表3支出执行情况!$A$5:$D$6666,4,FALSE),0)</f>
        <v>3350</v>
      </c>
      <c r="D841" s="326">
        <f>IFERROR(VLOOKUP(--A841,[3]表10支出预算!$A$4:$F$6666,6,FALSE),0)</f>
        <v>1747</v>
      </c>
      <c r="E841" s="292">
        <f>(D841-C841)/C841</f>
        <v>-0.479</v>
      </c>
    </row>
    <row r="842" ht="36" customHeight="1" spans="1:5">
      <c r="A842" s="415" t="s">
        <v>1553</v>
      </c>
      <c r="B842" s="285" t="s">
        <v>1554</v>
      </c>
      <c r="C842" s="323">
        <f>IFERROR(VLOOKUP(A842,[3]表3支出执行情况!$A$5:$D$6666,4,FALSE),0)</f>
        <v>0</v>
      </c>
      <c r="D842" s="323">
        <f>IFERROR(VLOOKUP(--A842,[3]表10支出预算!$A$4:$F$6666,6,FALSE),0)</f>
        <v>0</v>
      </c>
      <c r="E842" s="297"/>
    </row>
    <row r="843" ht="36" customHeight="1" spans="1:5">
      <c r="A843" s="416">
        <v>2120601</v>
      </c>
      <c r="B843" s="425" t="s">
        <v>1555</v>
      </c>
      <c r="C843" s="323">
        <f>IFERROR(VLOOKUP(A843,[3]表3支出执行情况!$A$5:$D$6666,4,FALSE),0)</f>
        <v>0</v>
      </c>
      <c r="D843" s="326">
        <f>IFERROR(VLOOKUP(--A843,[3]表10支出预算!$A$4:$F$6666,6,FALSE),0)</f>
        <v>0</v>
      </c>
      <c r="E843" s="292"/>
    </row>
    <row r="844" ht="36" customHeight="1" spans="1:5">
      <c r="A844" s="415" t="s">
        <v>1556</v>
      </c>
      <c r="B844" s="285" t="s">
        <v>1557</v>
      </c>
      <c r="C844" s="323">
        <f>IFERROR(VLOOKUP(A844,[3]表3支出执行情况!$A$5:$D$6666,4,FALSE),0)</f>
        <v>0</v>
      </c>
      <c r="D844" s="323">
        <f>IFERROR(VLOOKUP(--A844,[3]表10支出预算!$A$4:$F$6666,6,FALSE),0)</f>
        <v>0</v>
      </c>
      <c r="E844" s="297"/>
    </row>
    <row r="845" ht="36" customHeight="1" spans="1:5">
      <c r="A845" s="416">
        <v>2129999</v>
      </c>
      <c r="B845" s="425" t="s">
        <v>1558</v>
      </c>
      <c r="C845" s="323">
        <f>IFERROR(VLOOKUP(A845,[3]表3支出执行情况!$A$5:$D$6666,4,FALSE),0)</f>
        <v>0</v>
      </c>
      <c r="D845" s="326">
        <f>IFERROR(VLOOKUP(--A845,[3]表10支出预算!$A$4:$F$6666,6,FALSE),0)</f>
        <v>0</v>
      </c>
      <c r="E845" s="292"/>
    </row>
    <row r="846" ht="36" customHeight="1" spans="1:5">
      <c r="A846" s="419" t="s">
        <v>1559</v>
      </c>
      <c r="B846" s="420" t="s">
        <v>518</v>
      </c>
      <c r="C846" s="323">
        <f>IFERROR(VLOOKUP(A846,[3]表3支出执行情况!$A$5:$D$6666,4,FALSE),0)</f>
        <v>0</v>
      </c>
      <c r="D846" s="421">
        <f>IFERROR(VLOOKUP(--A846,[3]表10支出预算!$A$4:$F$6666,6,FALSE),0)</f>
        <v>0</v>
      </c>
      <c r="E846" s="297"/>
    </row>
    <row r="847" ht="36" customHeight="1" spans="1:5">
      <c r="A847" s="415" t="s">
        <v>91</v>
      </c>
      <c r="B847" s="285" t="s">
        <v>92</v>
      </c>
      <c r="C847" s="323">
        <f>IFERROR(VLOOKUP(A847,[3]表3支出执行情况!$A$5:$D$6666,4,FALSE),0)</f>
        <v>36660</v>
      </c>
      <c r="D847" s="323">
        <f>IFERROR(VLOOKUP(--A847,[3]表10支出预算!$A$4:$F$6666,6,FALSE),0)</f>
        <v>40213</v>
      </c>
      <c r="E847" s="297">
        <f>(D847-C847)/C847</f>
        <v>0.097</v>
      </c>
    </row>
    <row r="848" ht="36" customHeight="1" spans="1:5">
      <c r="A848" s="415" t="s">
        <v>1560</v>
      </c>
      <c r="B848" s="285" t="s">
        <v>1561</v>
      </c>
      <c r="C848" s="323">
        <f>IFERROR(VLOOKUP(A848,[3]表3支出执行情况!$A$5:$D$6666,4,FALSE),0)</f>
        <v>14169</v>
      </c>
      <c r="D848" s="323">
        <f>IFERROR(VLOOKUP(--A848,[3]表10支出预算!$A$4:$F$6666,6,FALSE),0)</f>
        <v>14064</v>
      </c>
      <c r="E848" s="297">
        <f>(D848-C848)/C848</f>
        <v>-0.007</v>
      </c>
    </row>
    <row r="849" ht="36" customHeight="1" spans="1:5">
      <c r="A849" s="416" t="s">
        <v>1562</v>
      </c>
      <c r="B849" s="288" t="s">
        <v>138</v>
      </c>
      <c r="C849" s="323">
        <f>IFERROR(VLOOKUP(A849,[3]表3支出执行情况!$A$5:$D$6666,4,FALSE),0)</f>
        <v>548</v>
      </c>
      <c r="D849" s="326">
        <f>IFERROR(VLOOKUP(--A849,[3]表10支出预算!$A$4:$F$6666,6,FALSE),0)</f>
        <v>549</v>
      </c>
      <c r="E849" s="292">
        <f>(D849-C849)/C849</f>
        <v>0.002</v>
      </c>
    </row>
    <row r="850" ht="36" customHeight="1" spans="1:5">
      <c r="A850" s="416" t="s">
        <v>1563</v>
      </c>
      <c r="B850" s="288" t="s">
        <v>140</v>
      </c>
      <c r="C850" s="323" t="str">
        <f>IFERROR(VLOOKUP(A850,[3]表3支出执行情况!$A$5:$D$6666,4,FALSE),0)</f>
        <v/>
      </c>
      <c r="D850" s="326">
        <f>IFERROR(VLOOKUP(--A850,[3]表10支出预算!$A$4:$F$6666,6,FALSE),0)</f>
        <v>0</v>
      </c>
      <c r="E850" s="292"/>
    </row>
    <row r="851" ht="36" customHeight="1" spans="1:5">
      <c r="A851" s="416" t="s">
        <v>1564</v>
      </c>
      <c r="B851" s="288" t="s">
        <v>142</v>
      </c>
      <c r="C851" s="323" t="str">
        <f>IFERROR(VLOOKUP(A851,[3]表3支出执行情况!$A$5:$D$6666,4,FALSE),0)</f>
        <v/>
      </c>
      <c r="D851" s="326">
        <f>IFERROR(VLOOKUP(--A851,[3]表10支出预算!$A$4:$F$6666,6,FALSE),0)</f>
        <v>0</v>
      </c>
      <c r="E851" s="292"/>
    </row>
    <row r="852" ht="36" customHeight="1" spans="1:5">
      <c r="A852" s="416" t="s">
        <v>1565</v>
      </c>
      <c r="B852" s="288" t="s">
        <v>156</v>
      </c>
      <c r="C852" s="323">
        <f>IFERROR(VLOOKUP(A852,[3]表3支出执行情况!$A$5:$D$6666,4,FALSE),0)</f>
        <v>4744</v>
      </c>
      <c r="D852" s="326">
        <f>IFERROR(VLOOKUP(--A852,[3]表10支出预算!$A$4:$F$6666,6,FALSE),0)</f>
        <v>3854</v>
      </c>
      <c r="E852" s="292">
        <f>(D852-C852)/C852</f>
        <v>-0.188</v>
      </c>
    </row>
    <row r="853" ht="36" customHeight="1" spans="1:5">
      <c r="A853" s="416" t="s">
        <v>1566</v>
      </c>
      <c r="B853" s="288" t="s">
        <v>1567</v>
      </c>
      <c r="C853" s="323" t="str">
        <f>IFERROR(VLOOKUP(A853,[3]表3支出执行情况!$A$5:$D$6666,4,FALSE),0)</f>
        <v/>
      </c>
      <c r="D853" s="326">
        <f>IFERROR(VLOOKUP(--A853,[3]表10支出预算!$A$4:$F$6666,6,FALSE),0)</f>
        <v>0</v>
      </c>
      <c r="E853" s="292"/>
    </row>
    <row r="854" ht="36" customHeight="1" spans="1:5">
      <c r="A854" s="416" t="s">
        <v>1568</v>
      </c>
      <c r="B854" s="288" t="s">
        <v>1569</v>
      </c>
      <c r="C854" s="323">
        <f>IFERROR(VLOOKUP(A854,[3]表3支出执行情况!$A$5:$D$6666,4,FALSE),0)</f>
        <v>67</v>
      </c>
      <c r="D854" s="326">
        <f>IFERROR(VLOOKUP(--A854,[3]表10支出预算!$A$4:$F$6666,6,FALSE),0)</f>
        <v>0</v>
      </c>
      <c r="E854" s="292">
        <f>(D854-C854)/C854</f>
        <v>-1</v>
      </c>
    </row>
    <row r="855" ht="36" customHeight="1" spans="1:5">
      <c r="A855" s="416" t="s">
        <v>1570</v>
      </c>
      <c r="B855" s="288" t="s">
        <v>1571</v>
      </c>
      <c r="C855" s="323">
        <f>IFERROR(VLOOKUP(A855,[3]表3支出执行情况!$A$5:$D$6666,4,FALSE),0)</f>
        <v>310</v>
      </c>
      <c r="D855" s="326">
        <f>IFERROR(VLOOKUP(--A855,[3]表10支出预算!$A$4:$F$6666,6,FALSE),0)</f>
        <v>539</v>
      </c>
      <c r="E855" s="292">
        <f>(D855-C855)/C855</f>
        <v>0.739</v>
      </c>
    </row>
    <row r="856" ht="36" customHeight="1" spans="1:5">
      <c r="A856" s="416" t="s">
        <v>1572</v>
      </c>
      <c r="B856" s="288" t="s">
        <v>1573</v>
      </c>
      <c r="C856" s="323">
        <f>IFERROR(VLOOKUP(A856,[3]表3支出执行情况!$A$5:$D$6666,4,FALSE),0)</f>
        <v>21</v>
      </c>
      <c r="D856" s="326">
        <f>IFERROR(VLOOKUP(--A856,[3]表10支出预算!$A$4:$F$6666,6,FALSE),0)</f>
        <v>0</v>
      </c>
      <c r="E856" s="292">
        <f>(D856-C856)/C856</f>
        <v>-1</v>
      </c>
    </row>
    <row r="857" ht="36" customHeight="1" spans="1:5">
      <c r="A857" s="416" t="s">
        <v>1574</v>
      </c>
      <c r="B857" s="288" t="s">
        <v>1575</v>
      </c>
      <c r="C857" s="323">
        <f>IFERROR(VLOOKUP(A857,[3]表3支出执行情况!$A$5:$D$6666,4,FALSE),0)</f>
        <v>0</v>
      </c>
      <c r="D857" s="326">
        <f>IFERROR(VLOOKUP(--A857,[3]表10支出预算!$A$4:$F$6666,6,FALSE),0)</f>
        <v>0</v>
      </c>
      <c r="E857" s="292"/>
    </row>
    <row r="858" ht="36" customHeight="1" spans="1:5">
      <c r="A858" s="416" t="s">
        <v>1576</v>
      </c>
      <c r="B858" s="288" t="s">
        <v>1577</v>
      </c>
      <c r="C858" s="323" t="str">
        <f>IFERROR(VLOOKUP(A858,[3]表3支出执行情况!$A$5:$D$6666,4,FALSE),0)</f>
        <v/>
      </c>
      <c r="D858" s="326">
        <f>IFERROR(VLOOKUP(--A858,[3]表10支出预算!$A$4:$F$6666,6,FALSE),0)</f>
        <v>0</v>
      </c>
      <c r="E858" s="292"/>
    </row>
    <row r="859" ht="36" customHeight="1" spans="1:5">
      <c r="A859" s="416" t="s">
        <v>1578</v>
      </c>
      <c r="B859" s="288" t="s">
        <v>1579</v>
      </c>
      <c r="C859" s="323">
        <f>IFERROR(VLOOKUP(A859,[3]表3支出执行情况!$A$5:$D$6666,4,FALSE),0)</f>
        <v>0</v>
      </c>
      <c r="D859" s="326">
        <f>IFERROR(VLOOKUP(--A859,[3]表10支出预算!$A$4:$F$6666,6,FALSE),0)</f>
        <v>0</v>
      </c>
      <c r="E859" s="292"/>
    </row>
    <row r="860" ht="36" customHeight="1" spans="1:5">
      <c r="A860" s="416" t="s">
        <v>1580</v>
      </c>
      <c r="B860" s="288" t="s">
        <v>1581</v>
      </c>
      <c r="C860" s="323" t="str">
        <f>IFERROR(VLOOKUP(A860,[3]表3支出执行情况!$A$5:$D$6666,4,FALSE),0)</f>
        <v/>
      </c>
      <c r="D860" s="326">
        <f>IFERROR(VLOOKUP(--A860,[3]表10支出预算!$A$4:$F$6666,6,FALSE),0)</f>
        <v>0</v>
      </c>
      <c r="E860" s="292"/>
    </row>
    <row r="861" ht="36" customHeight="1" spans="1:5">
      <c r="A861" s="416" t="s">
        <v>1582</v>
      </c>
      <c r="B861" s="288" t="s">
        <v>1583</v>
      </c>
      <c r="C861" s="323">
        <f>IFERROR(VLOOKUP(A861,[3]表3支出执行情况!$A$5:$D$6666,4,FALSE),0)</f>
        <v>0</v>
      </c>
      <c r="D861" s="326">
        <f>IFERROR(VLOOKUP(--A861,[3]表10支出预算!$A$4:$F$6666,6,FALSE),0)</f>
        <v>0</v>
      </c>
      <c r="E861" s="292"/>
    </row>
    <row r="862" ht="36" customHeight="1" spans="1:5">
      <c r="A862" s="416" t="s">
        <v>1584</v>
      </c>
      <c r="B862" s="288" t="s">
        <v>1585</v>
      </c>
      <c r="C862" s="323" t="str">
        <f>IFERROR(VLOOKUP(A862,[3]表3支出执行情况!$A$5:$D$6666,4,FALSE),0)</f>
        <v/>
      </c>
      <c r="D862" s="326">
        <f>IFERROR(VLOOKUP(--A862,[3]表10支出预算!$A$4:$F$6666,6,FALSE),0)</f>
        <v>0</v>
      </c>
      <c r="E862" s="292"/>
    </row>
    <row r="863" ht="36" customHeight="1" spans="1:5">
      <c r="A863" s="416" t="s">
        <v>1586</v>
      </c>
      <c r="B863" s="288" t="s">
        <v>1587</v>
      </c>
      <c r="C863" s="323">
        <f>IFERROR(VLOOKUP(A863,[3]表3支出执行情况!$A$5:$D$6666,4,FALSE),0)</f>
        <v>0</v>
      </c>
      <c r="D863" s="326">
        <f>IFERROR(VLOOKUP(--A863,[3]表10支出预算!$A$4:$F$6666,6,FALSE),0)</f>
        <v>0</v>
      </c>
      <c r="E863" s="292"/>
    </row>
    <row r="864" ht="36" customHeight="1" spans="1:5">
      <c r="A864" s="416" t="s">
        <v>1588</v>
      </c>
      <c r="B864" s="288" t="s">
        <v>1589</v>
      </c>
      <c r="C864" s="323">
        <f>IFERROR(VLOOKUP(A864,[3]表3支出执行情况!$A$5:$D$6666,4,FALSE),0)</f>
        <v>1190</v>
      </c>
      <c r="D864" s="326">
        <f>IFERROR(VLOOKUP(--A864,[3]表10支出预算!$A$4:$F$6666,6,FALSE),0)</f>
        <v>511</v>
      </c>
      <c r="E864" s="292">
        <f>(D864-C864)/C864</f>
        <v>-0.571</v>
      </c>
    </row>
    <row r="865" ht="36" customHeight="1" spans="1:5">
      <c r="A865" s="416" t="s">
        <v>1590</v>
      </c>
      <c r="B865" s="288" t="s">
        <v>1591</v>
      </c>
      <c r="C865" s="323">
        <f>IFERROR(VLOOKUP(A865,[3]表3支出执行情况!$A$5:$D$6666,4,FALSE),0)</f>
        <v>0</v>
      </c>
      <c r="D865" s="326">
        <f>IFERROR(VLOOKUP(--A865,[3]表10支出预算!$A$4:$F$6666,6,FALSE),0)</f>
        <v>0</v>
      </c>
      <c r="E865" s="292"/>
    </row>
    <row r="866" ht="36" customHeight="1" spans="1:5">
      <c r="A866" s="416" t="s">
        <v>1592</v>
      </c>
      <c r="B866" s="288" t="s">
        <v>1593</v>
      </c>
      <c r="C866" s="323">
        <f>IFERROR(VLOOKUP(A866,[3]表3支出执行情况!$A$5:$D$6666,4,FALSE),0)</f>
        <v>0</v>
      </c>
      <c r="D866" s="326">
        <f>IFERROR(VLOOKUP(--A866,[3]表10支出预算!$A$4:$F$6666,6,FALSE),0)</f>
        <v>0</v>
      </c>
      <c r="E866" s="292"/>
    </row>
    <row r="867" ht="36" customHeight="1" spans="1:5">
      <c r="A867" s="416" t="s">
        <v>1594</v>
      </c>
      <c r="B867" s="288" t="s">
        <v>1595</v>
      </c>
      <c r="C867" s="323">
        <f>IFERROR(VLOOKUP(A867,[3]表3支出执行情况!$A$5:$D$6666,4,FALSE),0)</f>
        <v>1221</v>
      </c>
      <c r="D867" s="326">
        <f>IFERROR(VLOOKUP(--A867,[3]表10支出预算!$A$4:$F$6666,6,FALSE),0)</f>
        <v>2000</v>
      </c>
      <c r="E867" s="292">
        <f>(D867-C867)/C867</f>
        <v>0.638</v>
      </c>
    </row>
    <row r="868" ht="36" customHeight="1" spans="1:5">
      <c r="A868" s="416" t="s">
        <v>1596</v>
      </c>
      <c r="B868" s="288" t="s">
        <v>1597</v>
      </c>
      <c r="C868" s="323">
        <f>IFERROR(VLOOKUP(A868,[3]表3支出执行情况!$A$5:$D$6666,4,FALSE),0)</f>
        <v>604</v>
      </c>
      <c r="D868" s="326">
        <f>IFERROR(VLOOKUP(--A868,[3]表10支出预算!$A$4:$F$6666,6,FALSE),0)</f>
        <v>1633</v>
      </c>
      <c r="E868" s="292">
        <f>(D868-C868)/C868</f>
        <v>1.704</v>
      </c>
    </row>
    <row r="869" ht="36" customHeight="1" spans="1:5">
      <c r="A869" s="416" t="s">
        <v>1598</v>
      </c>
      <c r="B869" s="288" t="s">
        <v>1599</v>
      </c>
      <c r="C869" s="323">
        <f>IFERROR(VLOOKUP(A869,[3]表3支出执行情况!$A$5:$D$6666,4,FALSE),0)</f>
        <v>0</v>
      </c>
      <c r="D869" s="326">
        <f>IFERROR(VLOOKUP(--A869,[3]表10支出预算!$A$4:$F$6666,6,FALSE),0)</f>
        <v>0</v>
      </c>
      <c r="E869" s="292"/>
    </row>
    <row r="870" ht="36" customHeight="1" spans="1:5">
      <c r="A870" s="416" t="s">
        <v>1600</v>
      </c>
      <c r="B870" s="288" t="s">
        <v>1601</v>
      </c>
      <c r="C870" s="323" t="str">
        <f>IFERROR(VLOOKUP(A870,[3]表3支出执行情况!$A$5:$D$6666,4,FALSE),0)</f>
        <v/>
      </c>
      <c r="D870" s="326">
        <f>IFERROR(VLOOKUP(--A870,[3]表10支出预算!$A$4:$F$6666,6,FALSE),0)</f>
        <v>57</v>
      </c>
      <c r="E870" s="292"/>
    </row>
    <row r="871" ht="36" customHeight="1" spans="1:5">
      <c r="A871" s="416" t="s">
        <v>1602</v>
      </c>
      <c r="B871" s="288" t="s">
        <v>1603</v>
      </c>
      <c r="C871" s="323" t="str">
        <f>IFERROR(VLOOKUP(A871,[3]表3支出执行情况!$A$5:$D$6666,4,FALSE),0)</f>
        <v/>
      </c>
      <c r="D871" s="326">
        <f>IFERROR(VLOOKUP(--A871,[3]表10支出预算!$A$4:$F$6666,6,FALSE),0)</f>
        <v>0</v>
      </c>
      <c r="E871" s="292"/>
    </row>
    <row r="872" ht="36" customHeight="1" spans="1:5">
      <c r="A872" s="416" t="s">
        <v>1604</v>
      </c>
      <c r="B872" s="288" t="s">
        <v>1605</v>
      </c>
      <c r="C872" s="323">
        <f>IFERROR(VLOOKUP(A872,[3]表3支出执行情况!$A$5:$D$6666,4,FALSE),0)</f>
        <v>4347</v>
      </c>
      <c r="D872" s="326">
        <f>IFERROR(VLOOKUP(--A872,[3]表10支出预算!$A$4:$F$6666,6,FALSE),0)</f>
        <v>3000</v>
      </c>
      <c r="E872" s="292">
        <f>(D872-C872)/C872</f>
        <v>-0.31</v>
      </c>
    </row>
    <row r="873" ht="36" customHeight="1" spans="1:5">
      <c r="A873" s="416" t="s">
        <v>1606</v>
      </c>
      <c r="B873" s="288" t="s">
        <v>1607</v>
      </c>
      <c r="C873" s="323">
        <f>IFERROR(VLOOKUP(A873,[3]表3支出执行情况!$A$5:$D$6666,4,FALSE),0)</f>
        <v>1118</v>
      </c>
      <c r="D873" s="326">
        <f>IFERROR(VLOOKUP(--A873,[3]表10支出预算!$A$4:$F$6666,6,FALSE),0)</f>
        <v>1922</v>
      </c>
      <c r="E873" s="292">
        <f>(D873-C873)/C873</f>
        <v>0.719</v>
      </c>
    </row>
    <row r="874" ht="36" customHeight="1" spans="1:5">
      <c r="A874" s="415" t="s">
        <v>1608</v>
      </c>
      <c r="B874" s="285" t="s">
        <v>1609</v>
      </c>
      <c r="C874" s="323">
        <f>IFERROR(VLOOKUP(A874,[3]表3支出执行情况!$A$5:$D$6666,4,FALSE),0)</f>
        <v>6584</v>
      </c>
      <c r="D874" s="323">
        <f>IFERROR(VLOOKUP(--A874,[3]表10支出预算!$A$4:$F$6666,6,FALSE),0)</f>
        <v>5060</v>
      </c>
      <c r="E874" s="297">
        <f>(D874-C874)/C874</f>
        <v>-0.231</v>
      </c>
    </row>
    <row r="875" ht="36" customHeight="1" spans="1:5">
      <c r="A875" s="416" t="s">
        <v>1610</v>
      </c>
      <c r="B875" s="288" t="s">
        <v>138</v>
      </c>
      <c r="C875" s="323">
        <f>IFERROR(VLOOKUP(A875,[3]表3支出执行情况!$A$5:$D$6666,4,FALSE),0)</f>
        <v>213</v>
      </c>
      <c r="D875" s="326">
        <f>IFERROR(VLOOKUP(--A875,[3]表10支出预算!$A$4:$F$6666,6,FALSE),0)</f>
        <v>179</v>
      </c>
      <c r="E875" s="292">
        <f>(D875-C875)/C875</f>
        <v>-0.16</v>
      </c>
    </row>
    <row r="876" ht="36" customHeight="1" spans="1:5">
      <c r="A876" s="416" t="s">
        <v>1611</v>
      </c>
      <c r="B876" s="288" t="s">
        <v>140</v>
      </c>
      <c r="C876" s="323">
        <f>IFERROR(VLOOKUP(A876,[3]表3支出执行情况!$A$5:$D$6666,4,FALSE),0)</f>
        <v>17</v>
      </c>
      <c r="D876" s="326">
        <f>IFERROR(VLOOKUP(--A876,[3]表10支出预算!$A$4:$F$6666,6,FALSE),0)</f>
        <v>0</v>
      </c>
      <c r="E876" s="292">
        <f>(D876-C876)/C876</f>
        <v>-1</v>
      </c>
    </row>
    <row r="877" ht="36" customHeight="1" spans="1:5">
      <c r="A877" s="416" t="s">
        <v>1612</v>
      </c>
      <c r="B877" s="288" t="s">
        <v>142</v>
      </c>
      <c r="C877" s="323" t="str">
        <f>IFERROR(VLOOKUP(A877,[3]表3支出执行情况!$A$5:$D$6666,4,FALSE),0)</f>
        <v/>
      </c>
      <c r="D877" s="326">
        <f>IFERROR(VLOOKUP(--A877,[3]表10支出预算!$A$4:$F$6666,6,FALSE),0)</f>
        <v>0</v>
      </c>
      <c r="E877" s="292"/>
    </row>
    <row r="878" ht="36" customHeight="1" spans="1:5">
      <c r="A878" s="416" t="s">
        <v>1613</v>
      </c>
      <c r="B878" s="288" t="s">
        <v>1614</v>
      </c>
      <c r="C878" s="323">
        <f>IFERROR(VLOOKUP(A878,[3]表3支出执行情况!$A$5:$D$6666,4,FALSE),0)</f>
        <v>1712</v>
      </c>
      <c r="D878" s="326">
        <f>IFERROR(VLOOKUP(--A878,[3]表10支出预算!$A$4:$F$6666,6,FALSE),0)</f>
        <v>1441</v>
      </c>
      <c r="E878" s="292">
        <f>(D878-C878)/C878</f>
        <v>-0.158</v>
      </c>
    </row>
    <row r="879" ht="36" customHeight="1" spans="1:5">
      <c r="A879" s="416" t="s">
        <v>1615</v>
      </c>
      <c r="B879" s="288" t="s">
        <v>1616</v>
      </c>
      <c r="C879" s="323">
        <f>IFERROR(VLOOKUP(A879,[3]表3支出执行情况!$A$5:$D$6666,4,FALSE),0)</f>
        <v>756</v>
      </c>
      <c r="D879" s="326">
        <f>IFERROR(VLOOKUP(--A879,[3]表10支出预算!$A$4:$F$6666,6,FALSE),0)</f>
        <v>310</v>
      </c>
      <c r="E879" s="292">
        <f>(D879-C879)/C879</f>
        <v>-0.59</v>
      </c>
    </row>
    <row r="880" ht="36" customHeight="1" spans="1:5">
      <c r="A880" s="416" t="s">
        <v>1617</v>
      </c>
      <c r="B880" s="288" t="s">
        <v>1618</v>
      </c>
      <c r="C880" s="323">
        <f>IFERROR(VLOOKUP(A880,[3]表3支出执行情况!$A$5:$D$6666,4,FALSE),0)</f>
        <v>0</v>
      </c>
      <c r="D880" s="326">
        <f>IFERROR(VLOOKUP(--A880,[3]表10支出预算!$A$4:$F$6666,6,FALSE),0)</f>
        <v>0</v>
      </c>
      <c r="E880" s="292"/>
    </row>
    <row r="881" ht="36" customHeight="1" spans="1:5">
      <c r="A881" s="416" t="s">
        <v>1619</v>
      </c>
      <c r="B881" s="288" t="s">
        <v>1620</v>
      </c>
      <c r="C881" s="323">
        <f>IFERROR(VLOOKUP(A881,[3]表3支出执行情况!$A$5:$D$6666,4,FALSE),0)</f>
        <v>147</v>
      </c>
      <c r="D881" s="326">
        <f>IFERROR(VLOOKUP(--A881,[3]表10支出预算!$A$4:$F$6666,6,FALSE),0)</f>
        <v>0</v>
      </c>
      <c r="E881" s="292">
        <f>(D881-C881)/C881</f>
        <v>-1</v>
      </c>
    </row>
    <row r="882" ht="36" customHeight="1" spans="1:5">
      <c r="A882" s="416" t="s">
        <v>1621</v>
      </c>
      <c r="B882" s="288" t="s">
        <v>1622</v>
      </c>
      <c r="C882" s="323">
        <f>IFERROR(VLOOKUP(A882,[3]表3支出执行情况!$A$5:$D$6666,4,FALSE),0)</f>
        <v>3496</v>
      </c>
      <c r="D882" s="326">
        <f>IFERROR(VLOOKUP(--A882,[3]表10支出预算!$A$4:$F$6666,6,FALSE),0)</f>
        <v>2250</v>
      </c>
      <c r="E882" s="292">
        <f>(D882-C882)/C882</f>
        <v>-0.356</v>
      </c>
    </row>
    <row r="883" ht="36" customHeight="1" spans="1:5">
      <c r="A883" s="416" t="s">
        <v>1623</v>
      </c>
      <c r="B883" s="288" t="s">
        <v>1624</v>
      </c>
      <c r="C883" s="323">
        <f>IFERROR(VLOOKUP(A883,[3]表3支出执行情况!$A$5:$D$6666,4,FALSE),0)</f>
        <v>0</v>
      </c>
      <c r="D883" s="326">
        <f>IFERROR(VLOOKUP(--A883,[3]表10支出预算!$A$4:$F$6666,6,FALSE),0)</f>
        <v>0</v>
      </c>
      <c r="E883" s="292"/>
    </row>
    <row r="884" ht="36" customHeight="1" spans="1:5">
      <c r="A884" s="416" t="s">
        <v>1625</v>
      </c>
      <c r="B884" s="288" t="s">
        <v>1626</v>
      </c>
      <c r="C884" s="323">
        <f>IFERROR(VLOOKUP(A884,[3]表3支出执行情况!$A$5:$D$6666,4,FALSE),0)</f>
        <v>2</v>
      </c>
      <c r="D884" s="326">
        <f>IFERROR(VLOOKUP(--A884,[3]表10支出预算!$A$4:$F$6666,6,FALSE),0)</f>
        <v>0</v>
      </c>
      <c r="E884" s="292">
        <f>(D884-C884)/C884</f>
        <v>-1</v>
      </c>
    </row>
    <row r="885" ht="36" customHeight="1" spans="1:5">
      <c r="A885" s="416" t="s">
        <v>1627</v>
      </c>
      <c r="B885" s="288" t="s">
        <v>1628</v>
      </c>
      <c r="C885" s="323">
        <f>IFERROR(VLOOKUP(A885,[3]表3支出执行情况!$A$5:$D$6666,4,FALSE),0)</f>
        <v>0</v>
      </c>
      <c r="D885" s="326">
        <f>IFERROR(VLOOKUP(--A885,[3]表10支出预算!$A$4:$F$6666,6,FALSE),0)</f>
        <v>880</v>
      </c>
      <c r="E885" s="292"/>
    </row>
    <row r="886" ht="36" customHeight="1" spans="1:5">
      <c r="A886" s="416" t="s">
        <v>1629</v>
      </c>
      <c r="B886" s="288" t="s">
        <v>1630</v>
      </c>
      <c r="C886" s="323">
        <f>IFERROR(VLOOKUP(A886,[3]表3支出执行情况!$A$5:$D$6666,4,FALSE),0)</f>
        <v>0</v>
      </c>
      <c r="D886" s="326">
        <f>IFERROR(VLOOKUP(--A886,[3]表10支出预算!$A$4:$F$6666,6,FALSE),0)</f>
        <v>0</v>
      </c>
      <c r="E886" s="292"/>
    </row>
    <row r="887" ht="36" customHeight="1" spans="1:5">
      <c r="A887" s="416" t="s">
        <v>1631</v>
      </c>
      <c r="B887" s="288" t="s">
        <v>1632</v>
      </c>
      <c r="C887" s="323">
        <f>IFERROR(VLOOKUP(A887,[3]表3支出执行情况!$A$5:$D$6666,4,FALSE),0)</f>
        <v>0</v>
      </c>
      <c r="D887" s="326">
        <f>IFERROR(VLOOKUP(--A887,[3]表10支出预算!$A$4:$F$6666,6,FALSE),0)</f>
        <v>0</v>
      </c>
      <c r="E887" s="292"/>
    </row>
    <row r="888" ht="36" customHeight="1" spans="1:5">
      <c r="A888" s="416" t="s">
        <v>1633</v>
      </c>
      <c r="B888" s="288" t="s">
        <v>1634</v>
      </c>
      <c r="C888" s="323" t="str">
        <f>IFERROR(VLOOKUP(A888,[3]表3支出执行情况!$A$5:$D$6666,4,FALSE),0)</f>
        <v/>
      </c>
      <c r="D888" s="326">
        <f>IFERROR(VLOOKUP(--A888,[3]表10支出预算!$A$4:$F$6666,6,FALSE),0)</f>
        <v>0</v>
      </c>
      <c r="E888" s="292"/>
    </row>
    <row r="889" ht="36" customHeight="1" spans="1:5">
      <c r="A889" s="416" t="s">
        <v>1635</v>
      </c>
      <c r="B889" s="288" t="s">
        <v>1636</v>
      </c>
      <c r="C889" s="323">
        <f>IFERROR(VLOOKUP(A889,[3]表3支出执行情况!$A$5:$D$6666,4,FALSE),0)</f>
        <v>0</v>
      </c>
      <c r="D889" s="326">
        <f>IFERROR(VLOOKUP(--A889,[3]表10支出预算!$A$4:$F$6666,6,FALSE),0)</f>
        <v>0</v>
      </c>
      <c r="E889" s="292"/>
    </row>
    <row r="890" ht="36" customHeight="1" spans="1:5">
      <c r="A890" s="416" t="s">
        <v>1637</v>
      </c>
      <c r="B890" s="288" t="s">
        <v>1638</v>
      </c>
      <c r="C890" s="323">
        <f>IFERROR(VLOOKUP(A890,[3]表3支出执行情况!$A$5:$D$6666,4,FALSE),0)</f>
        <v>0</v>
      </c>
      <c r="D890" s="326">
        <f>IFERROR(VLOOKUP(--A890,[3]表10支出预算!$A$4:$F$6666,6,FALSE),0)</f>
        <v>0</v>
      </c>
      <c r="E890" s="292"/>
    </row>
    <row r="891" ht="36" customHeight="1" spans="1:5">
      <c r="A891" s="416" t="s">
        <v>1639</v>
      </c>
      <c r="B891" s="288" t="s">
        <v>1640</v>
      </c>
      <c r="C891" s="323" t="str">
        <f>IFERROR(VLOOKUP(A891,[3]表3支出执行情况!$A$5:$D$6666,4,FALSE),0)</f>
        <v/>
      </c>
      <c r="D891" s="326">
        <f>IFERROR(VLOOKUP(--A891,[3]表10支出预算!$A$4:$F$6666,6,FALSE),0)</f>
        <v>0</v>
      </c>
      <c r="E891" s="292"/>
    </row>
    <row r="892" ht="36" customHeight="1" spans="1:5">
      <c r="A892" s="416" t="s">
        <v>1641</v>
      </c>
      <c r="B892" s="288" t="s">
        <v>1642</v>
      </c>
      <c r="C892" s="323">
        <f>IFERROR(VLOOKUP(A892,[3]表3支出执行情况!$A$5:$D$6666,4,FALSE),0)</f>
        <v>0</v>
      </c>
      <c r="D892" s="326">
        <f>IFERROR(VLOOKUP(--A892,[3]表10支出预算!$A$4:$F$6666,6,FALSE),0)</f>
        <v>0</v>
      </c>
      <c r="E892" s="292"/>
    </row>
    <row r="893" ht="36" customHeight="1" spans="1:5">
      <c r="A893" s="416" t="s">
        <v>1643</v>
      </c>
      <c r="B893" s="288" t="s">
        <v>1644</v>
      </c>
      <c r="C893" s="323" t="str">
        <f>IFERROR(VLOOKUP(A893,[3]表3支出执行情况!$A$5:$D$6666,4,FALSE),0)</f>
        <v/>
      </c>
      <c r="D893" s="326">
        <f>IFERROR(VLOOKUP(--A893,[3]表10支出预算!$A$4:$F$6666,6,FALSE),0)</f>
        <v>0</v>
      </c>
      <c r="E893" s="292"/>
    </row>
    <row r="894" ht="36" customHeight="1" spans="1:5">
      <c r="A894" s="416" t="s">
        <v>1645</v>
      </c>
      <c r="B894" s="288" t="s">
        <v>1646</v>
      </c>
      <c r="C894" s="323">
        <f>IFERROR(VLOOKUP(A894,[3]表3支出执行情况!$A$5:$D$6666,4,FALSE),0)</f>
        <v>171</v>
      </c>
      <c r="D894" s="326">
        <f>IFERROR(VLOOKUP(--A894,[3]表10支出预算!$A$4:$F$6666,6,FALSE),0)</f>
        <v>0</v>
      </c>
      <c r="E894" s="292">
        <f>(D894-C894)/C894</f>
        <v>-1</v>
      </c>
    </row>
    <row r="895" ht="36" customHeight="1" spans="1:5">
      <c r="A895" s="416" t="s">
        <v>1647</v>
      </c>
      <c r="B895" s="288" t="s">
        <v>1648</v>
      </c>
      <c r="C895" s="323" t="str">
        <f>IFERROR(VLOOKUP(A895,[3]表3支出执行情况!$A$5:$D$6666,4,FALSE),0)</f>
        <v/>
      </c>
      <c r="D895" s="326">
        <f>IFERROR(VLOOKUP(--A895,[3]表10支出预算!$A$4:$F$6666,6,FALSE),0)</f>
        <v>0</v>
      </c>
      <c r="E895" s="292"/>
    </row>
    <row r="896" ht="36" customHeight="1" spans="1:5">
      <c r="A896" s="416" t="s">
        <v>1649</v>
      </c>
      <c r="B896" s="288" t="s">
        <v>1650</v>
      </c>
      <c r="C896" s="323" t="str">
        <f>IFERROR(VLOOKUP(A896,[3]表3支出执行情况!$A$5:$D$6666,4,FALSE),0)</f>
        <v/>
      </c>
      <c r="D896" s="326">
        <f>IFERROR(VLOOKUP(--A896,[3]表10支出预算!$A$4:$F$6666,6,FALSE),0)</f>
        <v>0</v>
      </c>
      <c r="E896" s="292"/>
    </row>
    <row r="897" ht="36" customHeight="1" spans="1:5">
      <c r="A897" s="416" t="s">
        <v>1651</v>
      </c>
      <c r="B897" s="288" t="s">
        <v>1579</v>
      </c>
      <c r="C897" s="323" t="str">
        <f>IFERROR(VLOOKUP(A897,[3]表3支出执行情况!$A$5:$D$6666,4,FALSE),0)</f>
        <v/>
      </c>
      <c r="D897" s="326">
        <f>IFERROR(VLOOKUP(--A897,[3]表10支出预算!$A$4:$F$6666,6,FALSE),0)</f>
        <v>0</v>
      </c>
      <c r="E897" s="292"/>
    </row>
    <row r="898" ht="36" customHeight="1" spans="1:5">
      <c r="A898" s="416" t="s">
        <v>1652</v>
      </c>
      <c r="B898" s="288" t="s">
        <v>1653</v>
      </c>
      <c r="C898" s="323">
        <f>IFERROR(VLOOKUP(A898,[3]表3支出执行情况!$A$5:$D$6666,4,FALSE),0)</f>
        <v>70</v>
      </c>
      <c r="D898" s="326">
        <f>IFERROR(VLOOKUP(--A898,[3]表10支出预算!$A$4:$F$6666,6,FALSE),0)</f>
        <v>0</v>
      </c>
      <c r="E898" s="292">
        <f>(D898-C898)/C898</f>
        <v>-1</v>
      </c>
    </row>
    <row r="899" ht="36" customHeight="1" spans="1:5">
      <c r="A899" s="415" t="s">
        <v>1654</v>
      </c>
      <c r="B899" s="285" t="s">
        <v>1655</v>
      </c>
      <c r="C899" s="323">
        <f>IFERROR(VLOOKUP(A899,[3]表3支出执行情况!$A$5:$D$6666,4,FALSE),0)</f>
        <v>3350</v>
      </c>
      <c r="D899" s="323">
        <f>IFERROR(VLOOKUP(--A899,[3]表10支出预算!$A$4:$F$6666,6,FALSE),0)</f>
        <v>5604</v>
      </c>
      <c r="E899" s="297">
        <f>(D899-C899)/C899</f>
        <v>0.673</v>
      </c>
    </row>
    <row r="900" ht="36" customHeight="1" spans="1:5">
      <c r="A900" s="416" t="s">
        <v>1656</v>
      </c>
      <c r="B900" s="288" t="s">
        <v>138</v>
      </c>
      <c r="C900" s="323">
        <f>IFERROR(VLOOKUP(A900,[3]表3支出执行情况!$A$5:$D$6666,4,FALSE),0)</f>
        <v>238</v>
      </c>
      <c r="D900" s="326">
        <f>IFERROR(VLOOKUP(--A900,[3]表10支出预算!$A$4:$F$6666,6,FALSE),0)</f>
        <v>214</v>
      </c>
      <c r="E900" s="292">
        <f>(D900-C900)/C900</f>
        <v>-0.101</v>
      </c>
    </row>
    <row r="901" ht="36" customHeight="1" spans="1:5">
      <c r="A901" s="416" t="s">
        <v>1657</v>
      </c>
      <c r="B901" s="288" t="s">
        <v>140</v>
      </c>
      <c r="C901" s="323" t="str">
        <f>IFERROR(VLOOKUP(A901,[3]表3支出执行情况!$A$5:$D$6666,4,FALSE),0)</f>
        <v/>
      </c>
      <c r="D901" s="326">
        <f>IFERROR(VLOOKUP(--A901,[3]表10支出预算!$A$4:$F$6666,6,FALSE),0)</f>
        <v>0</v>
      </c>
      <c r="E901" s="292"/>
    </row>
    <row r="902" ht="36" customHeight="1" spans="1:5">
      <c r="A902" s="416" t="s">
        <v>1658</v>
      </c>
      <c r="B902" s="288" t="s">
        <v>142</v>
      </c>
      <c r="C902" s="323" t="str">
        <f>IFERROR(VLOOKUP(A902,[3]表3支出执行情况!$A$5:$D$6666,4,FALSE),0)</f>
        <v/>
      </c>
      <c r="D902" s="326">
        <f>IFERROR(VLOOKUP(--A902,[3]表10支出预算!$A$4:$F$6666,6,FALSE),0)</f>
        <v>0</v>
      </c>
      <c r="E902" s="292"/>
    </row>
    <row r="903" ht="36" customHeight="1" spans="1:5">
      <c r="A903" s="416" t="s">
        <v>1659</v>
      </c>
      <c r="B903" s="288" t="s">
        <v>1660</v>
      </c>
      <c r="C903" s="323">
        <f>IFERROR(VLOOKUP(A903,[3]表3支出执行情况!$A$5:$D$6666,4,FALSE),0)</f>
        <v>0</v>
      </c>
      <c r="D903" s="326">
        <f>IFERROR(VLOOKUP(--A903,[3]表10支出预算!$A$4:$F$6666,6,FALSE),0)</f>
        <v>0</v>
      </c>
      <c r="E903" s="292"/>
    </row>
    <row r="904" ht="36" customHeight="1" spans="1:5">
      <c r="A904" s="416" t="s">
        <v>1661</v>
      </c>
      <c r="B904" s="288" t="s">
        <v>1662</v>
      </c>
      <c r="C904" s="323">
        <f>IFERROR(VLOOKUP(A904,[3]表3支出执行情况!$A$5:$D$6666,4,FALSE),0)</f>
        <v>0</v>
      </c>
      <c r="D904" s="326">
        <f>IFERROR(VLOOKUP(--A904,[3]表10支出预算!$A$4:$F$6666,6,FALSE),0)</f>
        <v>3763</v>
      </c>
      <c r="E904" s="292"/>
    </row>
    <row r="905" ht="36" customHeight="1" spans="1:5">
      <c r="A905" s="416" t="s">
        <v>1663</v>
      </c>
      <c r="B905" s="288" t="s">
        <v>1664</v>
      </c>
      <c r="C905" s="323" t="str">
        <f>IFERROR(VLOOKUP(A905,[3]表3支出执行情况!$A$5:$D$6666,4,FALSE),0)</f>
        <v/>
      </c>
      <c r="D905" s="326">
        <f>IFERROR(VLOOKUP(--A905,[3]表10支出预算!$A$4:$F$6666,6,FALSE),0)</f>
        <v>0</v>
      </c>
      <c r="E905" s="292"/>
    </row>
    <row r="906" ht="36" customHeight="1" spans="1:5">
      <c r="A906" s="416" t="s">
        <v>1665</v>
      </c>
      <c r="B906" s="288" t="s">
        <v>1666</v>
      </c>
      <c r="C906" s="323" t="str">
        <f>IFERROR(VLOOKUP(A906,[3]表3支出执行情况!$A$5:$D$6666,4,FALSE),0)</f>
        <v/>
      </c>
      <c r="D906" s="326">
        <f>IFERROR(VLOOKUP(--A906,[3]表10支出预算!$A$4:$F$6666,6,FALSE),0)</f>
        <v>0</v>
      </c>
      <c r="E906" s="292"/>
    </row>
    <row r="907" ht="36" customHeight="1" spans="1:5">
      <c r="A907" s="416" t="s">
        <v>1667</v>
      </c>
      <c r="B907" s="288" t="s">
        <v>1668</v>
      </c>
      <c r="C907" s="323" t="str">
        <f>IFERROR(VLOOKUP(A907,[3]表3支出执行情况!$A$5:$D$6666,4,FALSE),0)</f>
        <v/>
      </c>
      <c r="D907" s="326">
        <f>IFERROR(VLOOKUP(--A907,[3]表10支出预算!$A$4:$F$6666,6,FALSE),0)</f>
        <v>0</v>
      </c>
      <c r="E907" s="292"/>
    </row>
    <row r="908" ht="36" customHeight="1" spans="1:5">
      <c r="A908" s="416" t="s">
        <v>1669</v>
      </c>
      <c r="B908" s="288" t="s">
        <v>1670</v>
      </c>
      <c r="C908" s="323" t="str">
        <f>IFERROR(VLOOKUP(A908,[3]表3支出执行情况!$A$5:$D$6666,4,FALSE),0)</f>
        <v/>
      </c>
      <c r="D908" s="326">
        <f>IFERROR(VLOOKUP(--A908,[3]表10支出预算!$A$4:$F$6666,6,FALSE),0)</f>
        <v>0</v>
      </c>
      <c r="E908" s="292"/>
    </row>
    <row r="909" ht="36" customHeight="1" spans="1:5">
      <c r="A909" s="416" t="s">
        <v>1671</v>
      </c>
      <c r="B909" s="288" t="s">
        <v>1672</v>
      </c>
      <c r="C909" s="323">
        <f>IFERROR(VLOOKUP(A909,[3]表3支出执行情况!$A$5:$D$6666,4,FALSE),0)</f>
        <v>0</v>
      </c>
      <c r="D909" s="326">
        <f>IFERROR(VLOOKUP(--A909,[3]表10支出预算!$A$4:$F$6666,6,FALSE),0)</f>
        <v>0</v>
      </c>
      <c r="E909" s="292"/>
    </row>
    <row r="910" ht="36" customHeight="1" spans="1:5">
      <c r="A910" s="416" t="s">
        <v>1673</v>
      </c>
      <c r="B910" s="288" t="s">
        <v>1674</v>
      </c>
      <c r="C910" s="323" t="str">
        <f>IFERROR(VLOOKUP(A910,[3]表3支出执行情况!$A$5:$D$6666,4,FALSE),0)</f>
        <v/>
      </c>
      <c r="D910" s="326">
        <f>IFERROR(VLOOKUP(--A910,[3]表10支出预算!$A$4:$F$6666,6,FALSE),0)</f>
        <v>0</v>
      </c>
      <c r="E910" s="292"/>
    </row>
    <row r="911" ht="36" customHeight="1" spans="1:5">
      <c r="A911" s="416" t="s">
        <v>1675</v>
      </c>
      <c r="B911" s="288" t="s">
        <v>1676</v>
      </c>
      <c r="C911" s="323" t="str">
        <f>IFERROR(VLOOKUP(A911,[3]表3支出执行情况!$A$5:$D$6666,4,FALSE),0)</f>
        <v/>
      </c>
      <c r="D911" s="326">
        <f>IFERROR(VLOOKUP(--A911,[3]表10支出预算!$A$4:$F$6666,6,FALSE),0)</f>
        <v>0</v>
      </c>
      <c r="E911" s="292"/>
    </row>
    <row r="912" ht="36" customHeight="1" spans="1:5">
      <c r="A912" s="416" t="s">
        <v>1677</v>
      </c>
      <c r="B912" s="288" t="s">
        <v>1678</v>
      </c>
      <c r="C912" s="323" t="str">
        <f>IFERROR(VLOOKUP(A912,[3]表3支出执行情况!$A$5:$D$6666,4,FALSE),0)</f>
        <v/>
      </c>
      <c r="D912" s="326">
        <f>IFERROR(VLOOKUP(--A912,[3]表10支出预算!$A$4:$F$6666,6,FALSE),0)</f>
        <v>0</v>
      </c>
      <c r="E912" s="292"/>
    </row>
    <row r="913" ht="36" customHeight="1" spans="1:5">
      <c r="A913" s="416" t="s">
        <v>1679</v>
      </c>
      <c r="B913" s="288" t="s">
        <v>1680</v>
      </c>
      <c r="C913" s="323">
        <f>IFERROR(VLOOKUP(A913,[3]表3支出执行情况!$A$5:$D$6666,4,FALSE),0)</f>
        <v>0</v>
      </c>
      <c r="D913" s="326">
        <f>IFERROR(VLOOKUP(--A913,[3]表10支出预算!$A$4:$F$6666,6,FALSE),0)</f>
        <v>0</v>
      </c>
      <c r="E913" s="292"/>
    </row>
    <row r="914" ht="36" customHeight="1" spans="1:5">
      <c r="A914" s="416" t="s">
        <v>1681</v>
      </c>
      <c r="B914" s="288" t="s">
        <v>1682</v>
      </c>
      <c r="C914" s="323">
        <f>IFERROR(VLOOKUP(A914,[3]表3支出执行情况!$A$5:$D$6666,4,FALSE),0)</f>
        <v>0</v>
      </c>
      <c r="D914" s="326">
        <f>IFERROR(VLOOKUP(--A914,[3]表10支出预算!$A$4:$F$6666,6,FALSE),0)</f>
        <v>310</v>
      </c>
      <c r="E914" s="292"/>
    </row>
    <row r="915" ht="36" customHeight="1" spans="1:5">
      <c r="A915" s="416" t="s">
        <v>1683</v>
      </c>
      <c r="B915" s="288" t="s">
        <v>1684</v>
      </c>
      <c r="C915" s="323">
        <f>IFERROR(VLOOKUP(A915,[3]表3支出执行情况!$A$5:$D$6666,4,FALSE),0)</f>
        <v>807</v>
      </c>
      <c r="D915" s="326">
        <f>IFERROR(VLOOKUP(--A915,[3]表10支出预算!$A$4:$F$6666,6,FALSE),0)</f>
        <v>0</v>
      </c>
      <c r="E915" s="292">
        <f>(D915-C915)/C915</f>
        <v>-1</v>
      </c>
    </row>
    <row r="916" ht="36" customHeight="1" spans="1:5">
      <c r="A916" s="416" t="s">
        <v>1685</v>
      </c>
      <c r="B916" s="288" t="s">
        <v>1686</v>
      </c>
      <c r="C916" s="323" t="str">
        <f>IFERROR(VLOOKUP(A916,[3]表3支出执行情况!$A$5:$D$6666,4,FALSE),0)</f>
        <v/>
      </c>
      <c r="D916" s="326">
        <f>IFERROR(VLOOKUP(--A916,[3]表10支出预算!$A$4:$F$6666,6,FALSE),0)</f>
        <v>0</v>
      </c>
      <c r="E916" s="292"/>
    </row>
    <row r="917" ht="36" customHeight="1" spans="1:5">
      <c r="A917" s="416" t="s">
        <v>1687</v>
      </c>
      <c r="B917" s="288" t="s">
        <v>1688</v>
      </c>
      <c r="C917" s="323" t="str">
        <f>IFERROR(VLOOKUP(A917,[3]表3支出执行情况!$A$5:$D$6666,4,FALSE),0)</f>
        <v/>
      </c>
      <c r="D917" s="326">
        <f>IFERROR(VLOOKUP(--A917,[3]表10支出预算!$A$4:$F$6666,6,FALSE),0)</f>
        <v>0</v>
      </c>
      <c r="E917" s="292"/>
    </row>
    <row r="918" ht="36" customHeight="1" spans="1:5">
      <c r="A918" s="416" t="s">
        <v>1689</v>
      </c>
      <c r="B918" s="288" t="s">
        <v>1690</v>
      </c>
      <c r="C918" s="323">
        <f>IFERROR(VLOOKUP(A918,[3]表3支出执行情况!$A$5:$D$6666,4,FALSE),0)</f>
        <v>639</v>
      </c>
      <c r="D918" s="326">
        <f>IFERROR(VLOOKUP(--A918,[3]表10支出预算!$A$4:$F$6666,6,FALSE),0)</f>
        <v>0</v>
      </c>
      <c r="E918" s="292">
        <f>(D918-C918)/C918</f>
        <v>-1</v>
      </c>
    </row>
    <row r="919" ht="36" customHeight="1" spans="1:5">
      <c r="A919" s="416" t="s">
        <v>1691</v>
      </c>
      <c r="B919" s="288" t="s">
        <v>1692</v>
      </c>
      <c r="C919" s="323" t="str">
        <f>IFERROR(VLOOKUP(A919,[3]表3支出执行情况!$A$5:$D$6666,4,FALSE),0)</f>
        <v/>
      </c>
      <c r="D919" s="326">
        <f>IFERROR(VLOOKUP(--A919,[3]表10支出预算!$A$4:$F$6666,6,FALSE),0)</f>
        <v>0</v>
      </c>
      <c r="E919" s="292"/>
    </row>
    <row r="920" ht="36" customHeight="1" spans="1:5">
      <c r="A920" s="416" t="s">
        <v>1693</v>
      </c>
      <c r="B920" s="288" t="s">
        <v>1694</v>
      </c>
      <c r="C920" s="323" t="str">
        <f>IFERROR(VLOOKUP(A920,[3]表3支出执行情况!$A$5:$D$6666,4,FALSE),0)</f>
        <v/>
      </c>
      <c r="D920" s="326">
        <f>IFERROR(VLOOKUP(--A920,[3]表10支出预算!$A$4:$F$6666,6,FALSE),0)</f>
        <v>0</v>
      </c>
      <c r="E920" s="292"/>
    </row>
    <row r="921" ht="36" customHeight="1" spans="1:5">
      <c r="A921" s="416" t="s">
        <v>1695</v>
      </c>
      <c r="B921" s="288" t="s">
        <v>1638</v>
      </c>
      <c r="C921" s="323" t="str">
        <f>IFERROR(VLOOKUP(A921,[3]表3支出执行情况!$A$5:$D$6666,4,FALSE),0)</f>
        <v/>
      </c>
      <c r="D921" s="326">
        <f>IFERROR(VLOOKUP(--A921,[3]表10支出预算!$A$4:$F$6666,6,FALSE),0)</f>
        <v>0</v>
      </c>
      <c r="E921" s="292"/>
    </row>
    <row r="922" ht="36" customHeight="1" spans="1:5">
      <c r="A922" s="416" t="s">
        <v>1696</v>
      </c>
      <c r="B922" s="288" t="s">
        <v>1697</v>
      </c>
      <c r="C922" s="323">
        <f>IFERROR(VLOOKUP(A922,[3]表3支出执行情况!$A$5:$D$6666,4,FALSE),0)</f>
        <v>0</v>
      </c>
      <c r="D922" s="326">
        <f>IFERROR(VLOOKUP(--A922,[3]表10支出预算!$A$4:$F$6666,6,FALSE),0)</f>
        <v>0</v>
      </c>
      <c r="E922" s="292"/>
    </row>
    <row r="923" ht="36" customHeight="1" spans="1:5">
      <c r="A923" s="416" t="s">
        <v>1698</v>
      </c>
      <c r="B923" s="288" t="s">
        <v>1699</v>
      </c>
      <c r="C923" s="323">
        <f>IFERROR(VLOOKUP(A923,[3]表3支出执行情况!$A$5:$D$6666,4,FALSE),0)</f>
        <v>0</v>
      </c>
      <c r="D923" s="326">
        <f>IFERROR(VLOOKUP(--A923,[3]表10支出预算!$A$4:$F$6666,6,FALSE),0)</f>
        <v>0</v>
      </c>
      <c r="E923" s="292"/>
    </row>
    <row r="924" ht="36" customHeight="1" spans="1:5">
      <c r="A924" s="416" t="s">
        <v>1700</v>
      </c>
      <c r="B924" s="288" t="s">
        <v>1701</v>
      </c>
      <c r="C924" s="323" t="str">
        <f>IFERROR(VLOOKUP(A924,[3]表3支出执行情况!$A$5:$D$6666,4,FALSE),0)</f>
        <v/>
      </c>
      <c r="D924" s="326">
        <f>IFERROR(VLOOKUP(--A924,[3]表10支出预算!$A$4:$F$6666,6,FALSE),0)</f>
        <v>0</v>
      </c>
      <c r="E924" s="292"/>
    </row>
    <row r="925" ht="36" customHeight="1" spans="1:5">
      <c r="A925" s="416" t="s">
        <v>1702</v>
      </c>
      <c r="B925" s="288" t="s">
        <v>1703</v>
      </c>
      <c r="C925" s="323" t="str">
        <f>IFERROR(VLOOKUP(A925,[3]表3支出执行情况!$A$5:$D$6666,4,FALSE),0)</f>
        <v/>
      </c>
      <c r="D925" s="326">
        <f>IFERROR(VLOOKUP(--A925,[3]表10支出预算!$A$4:$F$6666,6,FALSE),0)</f>
        <v>0</v>
      </c>
      <c r="E925" s="292"/>
    </row>
    <row r="926" ht="36" customHeight="1" spans="1:5">
      <c r="A926" s="416" t="s">
        <v>1704</v>
      </c>
      <c r="B926" s="288" t="s">
        <v>1705</v>
      </c>
      <c r="C926" s="323">
        <f>IFERROR(VLOOKUP(A926,[3]表3支出执行情况!$A$5:$D$6666,4,FALSE),0)</f>
        <v>1666</v>
      </c>
      <c r="D926" s="326">
        <f>IFERROR(VLOOKUP(--A926,[3]表10支出预算!$A$4:$F$6666,6,FALSE),0)</f>
        <v>1317</v>
      </c>
      <c r="E926" s="292">
        <f>(D926-C926)/C926</f>
        <v>-0.209</v>
      </c>
    </row>
    <row r="927" ht="36" customHeight="1" spans="1:5">
      <c r="A927" s="415" t="s">
        <v>1706</v>
      </c>
      <c r="B927" s="285" t="s">
        <v>1707</v>
      </c>
      <c r="C927" s="323">
        <f>IFERROR(VLOOKUP(A927,[3]表3支出执行情况!$A$5:$D$6666,4,FALSE),0)</f>
        <v>2646</v>
      </c>
      <c r="D927" s="323">
        <f>IFERROR(VLOOKUP(--A927,[3]表10支出预算!$A$4:$F$6666,6,FALSE),0)</f>
        <v>5271</v>
      </c>
      <c r="E927" s="297">
        <f>(D927-C927)/C927</f>
        <v>0.992</v>
      </c>
    </row>
    <row r="928" ht="36" customHeight="1" spans="1:5">
      <c r="A928" s="416" t="s">
        <v>1708</v>
      </c>
      <c r="B928" s="288" t="s">
        <v>138</v>
      </c>
      <c r="C928" s="323">
        <f>IFERROR(VLOOKUP(A928,[3]表3支出执行情况!$A$5:$D$6666,4,FALSE),0)</f>
        <v>219</v>
      </c>
      <c r="D928" s="326">
        <f>IFERROR(VLOOKUP(--A928,[3]表10支出预算!$A$4:$F$6666,6,FALSE),0)</f>
        <v>199</v>
      </c>
      <c r="E928" s="292">
        <f>(D928-C928)/C928</f>
        <v>-0.091</v>
      </c>
    </row>
    <row r="929" ht="36" customHeight="1" spans="1:5">
      <c r="A929" s="416" t="s">
        <v>1709</v>
      </c>
      <c r="B929" s="288" t="s">
        <v>140</v>
      </c>
      <c r="C929" s="323" t="str">
        <f>IFERROR(VLOOKUP(A929,[3]表3支出执行情况!$A$5:$D$6666,4,FALSE),0)</f>
        <v/>
      </c>
      <c r="D929" s="326">
        <f>IFERROR(VLOOKUP(--A929,[3]表10支出预算!$A$4:$F$6666,6,FALSE),0)</f>
        <v>0</v>
      </c>
      <c r="E929" s="292"/>
    </row>
    <row r="930" ht="36" customHeight="1" spans="1:5">
      <c r="A930" s="416" t="s">
        <v>1710</v>
      </c>
      <c r="B930" s="288" t="s">
        <v>142</v>
      </c>
      <c r="C930" s="323" t="str">
        <f>IFERROR(VLOOKUP(A930,[3]表3支出执行情况!$A$5:$D$6666,4,FALSE),0)</f>
        <v/>
      </c>
      <c r="D930" s="326">
        <f>IFERROR(VLOOKUP(--A930,[3]表10支出预算!$A$4:$F$6666,6,FALSE),0)</f>
        <v>0</v>
      </c>
      <c r="E930" s="292"/>
    </row>
    <row r="931" ht="36" customHeight="1" spans="1:5">
      <c r="A931" s="416" t="s">
        <v>1711</v>
      </c>
      <c r="B931" s="288" t="s">
        <v>1712</v>
      </c>
      <c r="C931" s="323">
        <f>IFERROR(VLOOKUP(A931,[3]表3支出执行情况!$A$5:$D$6666,4,FALSE),0)</f>
        <v>765</v>
      </c>
      <c r="D931" s="326">
        <f>IFERROR(VLOOKUP(--A931,[3]表10支出预算!$A$4:$F$6666,6,FALSE),0)</f>
        <v>1150</v>
      </c>
      <c r="E931" s="292">
        <f>(D931-C931)/C931</f>
        <v>0.503</v>
      </c>
    </row>
    <row r="932" ht="36" customHeight="1" spans="1:5">
      <c r="A932" s="416" t="s">
        <v>1713</v>
      </c>
      <c r="B932" s="288" t="s">
        <v>1714</v>
      </c>
      <c r="C932" s="323">
        <f>IFERROR(VLOOKUP(A932,[3]表3支出执行情况!$A$5:$D$6666,4,FALSE),0)</f>
        <v>5</v>
      </c>
      <c r="D932" s="326">
        <f>IFERROR(VLOOKUP(--A932,[3]表10支出预算!$A$4:$F$6666,6,FALSE),0)</f>
        <v>3500</v>
      </c>
      <c r="E932" s="292">
        <f>(D932-C932)/C932</f>
        <v>699</v>
      </c>
    </row>
    <row r="933" ht="36" customHeight="1" spans="1:5">
      <c r="A933" s="416" t="s">
        <v>1715</v>
      </c>
      <c r="B933" s="288" t="s">
        <v>1716</v>
      </c>
      <c r="C933" s="323" t="str">
        <f>IFERROR(VLOOKUP(A933,[3]表3支出执行情况!$A$5:$D$6666,4,FALSE),0)</f>
        <v/>
      </c>
      <c r="D933" s="326">
        <f>IFERROR(VLOOKUP(--A933,[3]表10支出预算!$A$4:$F$6666,6,FALSE),0)</f>
        <v>0</v>
      </c>
      <c r="E933" s="292"/>
    </row>
    <row r="934" ht="36" customHeight="1" spans="1:5">
      <c r="A934" s="416" t="s">
        <v>1717</v>
      </c>
      <c r="B934" s="288" t="s">
        <v>1718</v>
      </c>
      <c r="C934" s="323">
        <f>IFERROR(VLOOKUP(A934,[3]表3支出执行情况!$A$5:$D$6666,4,FALSE),0)</f>
        <v>32</v>
      </c>
      <c r="D934" s="326">
        <f>IFERROR(VLOOKUP(--A934,[3]表10支出预算!$A$4:$F$6666,6,FALSE),0)</f>
        <v>350</v>
      </c>
      <c r="E934" s="292">
        <f>(D934-C934)/C934</f>
        <v>9.938</v>
      </c>
    </row>
    <row r="935" ht="36" customHeight="1" spans="1:5">
      <c r="A935" s="416" t="s">
        <v>1719</v>
      </c>
      <c r="B935" s="288" t="s">
        <v>1720</v>
      </c>
      <c r="C935" s="323" t="str">
        <f>IFERROR(VLOOKUP(A935,[3]表3支出执行情况!$A$5:$D$6666,4,FALSE),0)</f>
        <v/>
      </c>
      <c r="D935" s="326">
        <f>IFERROR(VLOOKUP(--A935,[3]表10支出预算!$A$4:$F$6666,6,FALSE),0)</f>
        <v>0</v>
      </c>
      <c r="E935" s="292"/>
    </row>
    <row r="936" ht="36" customHeight="1" spans="1:5">
      <c r="A936" s="416" t="s">
        <v>1721</v>
      </c>
      <c r="B936" s="288" t="s">
        <v>1722</v>
      </c>
      <c r="C936" s="323" t="str">
        <f>IFERROR(VLOOKUP(A936,[3]表3支出执行情况!$A$5:$D$6666,4,FALSE),0)</f>
        <v/>
      </c>
      <c r="D936" s="326">
        <f>IFERROR(VLOOKUP(--A936,[3]表10支出预算!$A$4:$F$6666,6,FALSE),0)</f>
        <v>0</v>
      </c>
      <c r="E936" s="292"/>
    </row>
    <row r="937" ht="36" customHeight="1" spans="1:5">
      <c r="A937" s="416" t="s">
        <v>1723</v>
      </c>
      <c r="B937" s="288" t="s">
        <v>1724</v>
      </c>
      <c r="C937" s="323">
        <f>IFERROR(VLOOKUP(A937,[3]表3支出执行情况!$A$5:$D$6666,4,FALSE),0)</f>
        <v>1624</v>
      </c>
      <c r="D937" s="326">
        <f>IFERROR(VLOOKUP(--A937,[3]表10支出预算!$A$4:$F$6666,6,FALSE),0)</f>
        <v>72</v>
      </c>
      <c r="E937" s="292">
        <f>(D937-C937)/C937</f>
        <v>-0.956</v>
      </c>
    </row>
    <row r="938" ht="36" customHeight="1" spans="1:5">
      <c r="A938" s="415" t="s">
        <v>1725</v>
      </c>
      <c r="B938" s="285" t="s">
        <v>1726</v>
      </c>
      <c r="C938" s="323">
        <f>IFERROR(VLOOKUP(A938,[3]表3支出执行情况!$A$5:$D$6666,4,FALSE),0)</f>
        <v>0</v>
      </c>
      <c r="D938" s="323">
        <f>IFERROR(VLOOKUP(--A938,[3]表10支出预算!$A$4:$F$6666,6,FALSE),0)</f>
        <v>1300</v>
      </c>
      <c r="E938" s="297"/>
    </row>
    <row r="939" ht="36" customHeight="1" spans="1:5">
      <c r="A939" s="416" t="s">
        <v>1727</v>
      </c>
      <c r="B939" s="288" t="s">
        <v>1728</v>
      </c>
      <c r="C939" s="323">
        <f>IFERROR(VLOOKUP(A939,[3]表3支出执行情况!$A$5:$D$6666,4,FALSE),0)</f>
        <v>0</v>
      </c>
      <c r="D939" s="326">
        <f>IFERROR(VLOOKUP(--A939,[3]表10支出预算!$A$4:$F$6666,6,FALSE),0)</f>
        <v>300</v>
      </c>
      <c r="E939" s="292"/>
    </row>
    <row r="940" ht="36" customHeight="1" spans="1:5">
      <c r="A940" s="416" t="s">
        <v>1729</v>
      </c>
      <c r="B940" s="288" t="s">
        <v>1730</v>
      </c>
      <c r="C940" s="323" t="str">
        <f>IFERROR(VLOOKUP(A940,[3]表3支出执行情况!$A$5:$D$6666,4,FALSE),0)</f>
        <v/>
      </c>
      <c r="D940" s="326">
        <f>IFERROR(VLOOKUP(--A940,[3]表10支出预算!$A$4:$F$6666,6,FALSE),0)</f>
        <v>0</v>
      </c>
      <c r="E940" s="292"/>
    </row>
    <row r="941" ht="36" customHeight="1" spans="1:5">
      <c r="A941" s="416" t="s">
        <v>1731</v>
      </c>
      <c r="B941" s="288" t="s">
        <v>1732</v>
      </c>
      <c r="C941" s="323" t="str">
        <f>IFERROR(VLOOKUP(A941,[3]表3支出执行情况!$A$5:$D$6666,4,FALSE),0)</f>
        <v/>
      </c>
      <c r="D941" s="326">
        <f>IFERROR(VLOOKUP(--A941,[3]表10支出预算!$A$4:$F$6666,6,FALSE),0)</f>
        <v>0</v>
      </c>
      <c r="E941" s="292"/>
    </row>
    <row r="942" ht="36" customHeight="1" spans="1:5">
      <c r="A942" s="416" t="s">
        <v>1733</v>
      </c>
      <c r="B942" s="288" t="s">
        <v>1734</v>
      </c>
      <c r="C942" s="323">
        <f>IFERROR(VLOOKUP(A942,[3]表3支出执行情况!$A$5:$D$6666,4,FALSE),0)</f>
        <v>0</v>
      </c>
      <c r="D942" s="326">
        <f>IFERROR(VLOOKUP(--A942,[3]表10支出预算!$A$4:$F$6666,6,FALSE),0)</f>
        <v>1000</v>
      </c>
      <c r="E942" s="292"/>
    </row>
    <row r="943" ht="36" customHeight="1" spans="1:5">
      <c r="A943" s="416" t="s">
        <v>1735</v>
      </c>
      <c r="B943" s="288" t="s">
        <v>1736</v>
      </c>
      <c r="C943" s="323" t="str">
        <f>IFERROR(VLOOKUP(A943,[3]表3支出执行情况!$A$5:$D$6666,4,FALSE),0)</f>
        <v/>
      </c>
      <c r="D943" s="326">
        <f>IFERROR(VLOOKUP(--A943,[3]表10支出预算!$A$4:$F$6666,6,FALSE),0)</f>
        <v>0</v>
      </c>
      <c r="E943" s="292"/>
    </row>
    <row r="944" ht="36" customHeight="1" spans="1:5">
      <c r="A944" s="416" t="s">
        <v>1737</v>
      </c>
      <c r="B944" s="288" t="s">
        <v>1738</v>
      </c>
      <c r="C944" s="323">
        <f>IFERROR(VLOOKUP(A944,[3]表3支出执行情况!$A$5:$D$6666,4,FALSE),0)</f>
        <v>0</v>
      </c>
      <c r="D944" s="326">
        <f>IFERROR(VLOOKUP(--A944,[3]表10支出预算!$A$4:$F$6666,6,FALSE),0)</f>
        <v>0</v>
      </c>
      <c r="E944" s="292"/>
    </row>
    <row r="945" ht="36" customHeight="1" spans="1:5">
      <c r="A945" s="415" t="s">
        <v>1739</v>
      </c>
      <c r="B945" s="285" t="s">
        <v>1740</v>
      </c>
      <c r="C945" s="323">
        <f>IFERROR(VLOOKUP(A945,[3]表3支出执行情况!$A$5:$D$6666,4,FALSE),0)</f>
        <v>1411</v>
      </c>
      <c r="D945" s="323">
        <f>IFERROR(VLOOKUP(--A945,[3]表10支出预算!$A$4:$F$6666,6,FALSE),0)</f>
        <v>1864</v>
      </c>
      <c r="E945" s="297">
        <f>(D945-C945)/C945</f>
        <v>0.321</v>
      </c>
    </row>
    <row r="946" ht="36" customHeight="1" spans="1:5">
      <c r="A946" s="416" t="s">
        <v>1741</v>
      </c>
      <c r="B946" s="288" t="s">
        <v>1742</v>
      </c>
      <c r="C946" s="323">
        <f>IFERROR(VLOOKUP(A946,[3]表3支出执行情况!$A$5:$D$6666,4,FALSE),0)</f>
        <v>441</v>
      </c>
      <c r="D946" s="326">
        <f>IFERROR(VLOOKUP(--A946,[3]表10支出预算!$A$4:$F$6666,6,FALSE),0)</f>
        <v>0</v>
      </c>
      <c r="E946" s="292">
        <f>(D946-C946)/C946</f>
        <v>-1</v>
      </c>
    </row>
    <row r="947" ht="36" customHeight="1" spans="1:5">
      <c r="A947" s="416" t="s">
        <v>1743</v>
      </c>
      <c r="B947" s="288" t="s">
        <v>1744</v>
      </c>
      <c r="C947" s="323">
        <f>IFERROR(VLOOKUP(A947,[3]表3支出执行情况!$A$5:$D$6666,4,FALSE),0)</f>
        <v>0</v>
      </c>
      <c r="D947" s="326">
        <f>IFERROR(VLOOKUP(--A947,[3]表10支出预算!$A$4:$F$6666,6,FALSE),0)</f>
        <v>0</v>
      </c>
      <c r="E947" s="292"/>
    </row>
    <row r="948" ht="36" customHeight="1" spans="1:5">
      <c r="A948" s="416" t="s">
        <v>1745</v>
      </c>
      <c r="B948" s="288" t="s">
        <v>1746</v>
      </c>
      <c r="C948" s="323">
        <f>IFERROR(VLOOKUP(A948,[3]表3支出执行情况!$A$5:$D$6666,4,FALSE),0)</f>
        <v>545</v>
      </c>
      <c r="D948" s="326">
        <f>IFERROR(VLOOKUP(--A948,[3]表10支出预算!$A$4:$F$6666,6,FALSE),0)</f>
        <v>967</v>
      </c>
      <c r="E948" s="292">
        <f>(D948-C948)/C948</f>
        <v>0.774</v>
      </c>
    </row>
    <row r="949" ht="36" customHeight="1" spans="1:5">
      <c r="A949" s="416" t="s">
        <v>1747</v>
      </c>
      <c r="B949" s="288" t="s">
        <v>1748</v>
      </c>
      <c r="C949" s="323">
        <f>IFERROR(VLOOKUP(A949,[3]表3支出执行情况!$A$5:$D$6666,4,FALSE),0)</f>
        <v>425</v>
      </c>
      <c r="D949" s="326">
        <f>IFERROR(VLOOKUP(--A949,[3]表10支出预算!$A$4:$F$6666,6,FALSE),0)</f>
        <v>897</v>
      </c>
      <c r="E949" s="292">
        <f>(D949-C949)/C949</f>
        <v>1.111</v>
      </c>
    </row>
    <row r="950" ht="36" customHeight="1" spans="1:5">
      <c r="A950" s="416" t="s">
        <v>1749</v>
      </c>
      <c r="B950" s="288" t="s">
        <v>1750</v>
      </c>
      <c r="C950" s="323" t="str">
        <f>IFERROR(VLOOKUP(A950,[3]表3支出执行情况!$A$5:$D$6666,4,FALSE),0)</f>
        <v/>
      </c>
      <c r="D950" s="326">
        <f>IFERROR(VLOOKUP(--A950,[3]表10支出预算!$A$4:$F$6666,6,FALSE),0)</f>
        <v>0</v>
      </c>
      <c r="E950" s="292"/>
    </row>
    <row r="951" ht="36" customHeight="1" spans="1:5">
      <c r="A951" s="416" t="s">
        <v>1751</v>
      </c>
      <c r="B951" s="288" t="s">
        <v>1752</v>
      </c>
      <c r="C951" s="323">
        <f>IFERROR(VLOOKUP(A951,[3]表3支出执行情况!$A$5:$D$6666,4,FALSE),0)</f>
        <v>0</v>
      </c>
      <c r="D951" s="326">
        <f>IFERROR(VLOOKUP(--A951,[3]表10支出预算!$A$4:$F$6666,6,FALSE),0)</f>
        <v>0</v>
      </c>
      <c r="E951" s="292"/>
    </row>
    <row r="952" ht="36" customHeight="1" spans="1:5">
      <c r="A952" s="415" t="s">
        <v>1753</v>
      </c>
      <c r="B952" s="285" t="s">
        <v>1754</v>
      </c>
      <c r="C952" s="323">
        <f>IFERROR(VLOOKUP(A952,[3]表3支出执行情况!$A$5:$D$6666,4,FALSE),0)</f>
        <v>0</v>
      </c>
      <c r="D952" s="323">
        <f>IFERROR(VLOOKUP(--A952,[3]表10支出预算!$A$4:$F$6666,6,FALSE),0)</f>
        <v>0</v>
      </c>
      <c r="E952" s="297"/>
    </row>
    <row r="953" ht="36" customHeight="1" spans="1:5">
      <c r="A953" s="416" t="s">
        <v>1755</v>
      </c>
      <c r="B953" s="288" t="s">
        <v>1756</v>
      </c>
      <c r="C953" s="323" t="str">
        <f>IFERROR(VLOOKUP(A953,[3]表3支出执行情况!$A$5:$D$6666,4,FALSE),0)</f>
        <v/>
      </c>
      <c r="D953" s="326">
        <f>IFERROR(VLOOKUP(--A953,[3]表10支出预算!$A$4:$F$6666,6,FALSE),0)</f>
        <v>0</v>
      </c>
      <c r="E953" s="292"/>
    </row>
    <row r="954" ht="36" customHeight="1" spans="1:5">
      <c r="A954" s="416" t="s">
        <v>1757</v>
      </c>
      <c r="B954" s="288" t="s">
        <v>1758</v>
      </c>
      <c r="C954" s="323" t="str">
        <f>IFERROR(VLOOKUP(A954,[3]表3支出执行情况!$A$5:$D$6666,4,FALSE),0)</f>
        <v/>
      </c>
      <c r="D954" s="326">
        <f>IFERROR(VLOOKUP(--A954,[3]表10支出预算!$A$4:$F$6666,6,FALSE),0)</f>
        <v>0</v>
      </c>
      <c r="E954" s="292"/>
    </row>
    <row r="955" ht="36" customHeight="1" spans="1:5">
      <c r="A955" s="415" t="s">
        <v>1759</v>
      </c>
      <c r="B955" s="285" t="s">
        <v>1760</v>
      </c>
      <c r="C955" s="323">
        <f>IFERROR(VLOOKUP(A955,[3]表3支出执行情况!$A$5:$D$6666,4,FALSE),0)</f>
        <v>8500</v>
      </c>
      <c r="D955" s="323">
        <f>IFERROR(VLOOKUP(--A955,[3]表10支出预算!$A$4:$F$6666,6,FALSE),0)</f>
        <v>7050</v>
      </c>
      <c r="E955" s="297">
        <f>(D955-C955)/C955</f>
        <v>-0.171</v>
      </c>
    </row>
    <row r="956" ht="36" customHeight="1" spans="1:5">
      <c r="A956" s="416" t="s">
        <v>1761</v>
      </c>
      <c r="B956" s="288" t="s">
        <v>1762</v>
      </c>
      <c r="C956" s="323" t="str">
        <f>IFERROR(VLOOKUP(A956,[3]表3支出执行情况!$A$5:$D$6666,4,FALSE),0)</f>
        <v/>
      </c>
      <c r="D956" s="326">
        <f>IFERROR(VLOOKUP(--A956,[3]表10支出预算!$A$4:$F$6666,6,FALSE),0)</f>
        <v>0</v>
      </c>
      <c r="E956" s="292"/>
    </row>
    <row r="957" ht="36" customHeight="1" spans="1:5">
      <c r="A957" s="416" t="s">
        <v>1763</v>
      </c>
      <c r="B957" s="288" t="s">
        <v>1764</v>
      </c>
      <c r="C957" s="323">
        <f>IFERROR(VLOOKUP(A957,[3]表3支出执行情况!$A$5:$D$6666,4,FALSE),0)</f>
        <v>8500</v>
      </c>
      <c r="D957" s="326">
        <f>IFERROR(VLOOKUP(--A957,[3]表10支出预算!$A$4:$F$6666,6,FALSE),0)</f>
        <v>7050</v>
      </c>
      <c r="E957" s="292">
        <f>(D957-C957)/C957</f>
        <v>-0.171</v>
      </c>
    </row>
    <row r="958" ht="36" customHeight="1" spans="1:5">
      <c r="A958" s="415" t="s">
        <v>1765</v>
      </c>
      <c r="B958" s="420" t="s">
        <v>518</v>
      </c>
      <c r="C958" s="323">
        <f>IFERROR(VLOOKUP(A958,[3]表3支出执行情况!$A$5:$D$6666,4,FALSE),0)</f>
        <v>0</v>
      </c>
      <c r="D958" s="421">
        <f>IFERROR(VLOOKUP(--A958,[3]表10支出预算!$A$4:$F$6666,6,FALSE),0)</f>
        <v>0</v>
      </c>
      <c r="E958" s="297"/>
    </row>
    <row r="959" ht="36" customHeight="1" spans="1:5">
      <c r="A959" s="415" t="s">
        <v>1766</v>
      </c>
      <c r="B959" s="420" t="s">
        <v>1767</v>
      </c>
      <c r="C959" s="323">
        <f>IFERROR(VLOOKUP(A959,[3]表3支出执行情况!$A$5:$D$6666,4,FALSE),0)</f>
        <v>0</v>
      </c>
      <c r="D959" s="421">
        <f>IFERROR(VLOOKUP(--A959,[3]表10支出预算!$A$4:$F$6666,6,FALSE),0)</f>
        <v>0</v>
      </c>
      <c r="E959" s="297"/>
    </row>
    <row r="960" ht="36" customHeight="1" spans="1:5">
      <c r="A960" s="415" t="s">
        <v>93</v>
      </c>
      <c r="B960" s="285" t="s">
        <v>94</v>
      </c>
      <c r="C960" s="323">
        <f>IFERROR(VLOOKUP(A960,[3]表3支出执行情况!$A$5:$D$6666,4,FALSE),0)</f>
        <v>3273</v>
      </c>
      <c r="D960" s="323">
        <f>IFERROR(VLOOKUP(--A960,[3]表10支出预算!$A$4:$F$6666,6,FALSE),0)</f>
        <v>5766</v>
      </c>
      <c r="E960" s="297">
        <f>(D960-C960)/C960</f>
        <v>0.762</v>
      </c>
    </row>
    <row r="961" ht="36" customHeight="1" spans="1:5">
      <c r="A961" s="415" t="s">
        <v>1768</v>
      </c>
      <c r="B961" s="285" t="s">
        <v>1769</v>
      </c>
      <c r="C961" s="323">
        <f>IFERROR(VLOOKUP(A961,[3]表3支出执行情况!$A$5:$D$6666,4,FALSE),0)</f>
        <v>3218</v>
      </c>
      <c r="D961" s="323">
        <f>IFERROR(VLOOKUP(--A961,[3]表10支出预算!$A$4:$F$6666,6,FALSE),0)</f>
        <v>5702</v>
      </c>
      <c r="E961" s="297">
        <f>(D961-C961)/C961</f>
        <v>0.772</v>
      </c>
    </row>
    <row r="962" ht="36" customHeight="1" spans="1:5">
      <c r="A962" s="416" t="s">
        <v>1770</v>
      </c>
      <c r="B962" s="288" t="s">
        <v>138</v>
      </c>
      <c r="C962" s="323">
        <f>IFERROR(VLOOKUP(A962,[3]表3支出执行情况!$A$5:$D$6666,4,FALSE),0)</f>
        <v>899</v>
      </c>
      <c r="D962" s="326">
        <f>IFERROR(VLOOKUP(--A962,[3]表10支出预算!$A$4:$F$6666,6,FALSE),0)</f>
        <v>702</v>
      </c>
      <c r="E962" s="292">
        <f>(D962-C962)/C962</f>
        <v>-0.219</v>
      </c>
    </row>
    <row r="963" ht="36" customHeight="1" spans="1:5">
      <c r="A963" s="416" t="s">
        <v>1771</v>
      </c>
      <c r="B963" s="288" t="s">
        <v>140</v>
      </c>
      <c r="C963" s="323" t="str">
        <f>IFERROR(VLOOKUP(A963,[3]表3支出执行情况!$A$5:$D$6666,4,FALSE),0)</f>
        <v/>
      </c>
      <c r="D963" s="326">
        <f>IFERROR(VLOOKUP(--A963,[3]表10支出预算!$A$4:$F$6666,6,FALSE),0)</f>
        <v>0</v>
      </c>
      <c r="E963" s="292"/>
    </row>
    <row r="964" ht="36" customHeight="1" spans="1:5">
      <c r="A964" s="416" t="s">
        <v>1772</v>
      </c>
      <c r="B964" s="288" t="s">
        <v>142</v>
      </c>
      <c r="C964" s="323" t="str">
        <f>IFERROR(VLOOKUP(A964,[3]表3支出执行情况!$A$5:$D$6666,4,FALSE),0)</f>
        <v/>
      </c>
      <c r="D964" s="326">
        <f>IFERROR(VLOOKUP(--A964,[3]表10支出预算!$A$4:$F$6666,6,FALSE),0)</f>
        <v>0</v>
      </c>
      <c r="E964" s="292"/>
    </row>
    <row r="965" ht="36" customHeight="1" spans="1:5">
      <c r="A965" s="416" t="s">
        <v>1773</v>
      </c>
      <c r="B965" s="288" t="s">
        <v>1774</v>
      </c>
      <c r="C965" s="323">
        <f>IFERROR(VLOOKUP(A965,[3]表3支出执行情况!$A$5:$D$6666,4,FALSE),0)</f>
        <v>2015</v>
      </c>
      <c r="D965" s="326">
        <f>IFERROR(VLOOKUP(--A965,[3]表10支出预算!$A$4:$F$6666,6,FALSE),0)</f>
        <v>3000</v>
      </c>
      <c r="E965" s="292">
        <f>(D965-C965)/C965</f>
        <v>0.489</v>
      </c>
    </row>
    <row r="966" ht="36" customHeight="1" spans="1:5">
      <c r="A966" s="416" t="s">
        <v>1775</v>
      </c>
      <c r="B966" s="288" t="s">
        <v>1776</v>
      </c>
      <c r="C966" s="323">
        <f>IFERROR(VLOOKUP(A966,[3]表3支出执行情况!$A$5:$D$6666,4,FALSE),0)</f>
        <v>304</v>
      </c>
      <c r="D966" s="326">
        <f>IFERROR(VLOOKUP(--A966,[3]表10支出预算!$A$4:$F$6666,6,FALSE),0)</f>
        <v>2000</v>
      </c>
      <c r="E966" s="292">
        <f>(D966-C966)/C966</f>
        <v>5.579</v>
      </c>
    </row>
    <row r="967" ht="36" customHeight="1" spans="1:5">
      <c r="A967" s="416" t="s">
        <v>1777</v>
      </c>
      <c r="B967" s="288" t="s">
        <v>1778</v>
      </c>
      <c r="C967" s="323" t="str">
        <f>IFERROR(VLOOKUP(A967,[3]表3支出执行情况!$A$5:$D$6666,4,FALSE),0)</f>
        <v/>
      </c>
      <c r="D967" s="326">
        <f>IFERROR(VLOOKUP(--A967,[3]表10支出预算!$A$4:$F$6666,6,FALSE),0)</f>
        <v>0</v>
      </c>
      <c r="E967" s="292"/>
    </row>
    <row r="968" ht="36" customHeight="1" spans="1:5">
      <c r="A968" s="416" t="s">
        <v>1779</v>
      </c>
      <c r="B968" s="288" t="s">
        <v>1780</v>
      </c>
      <c r="C968" s="323" t="str">
        <f>IFERROR(VLOOKUP(A968,[3]表3支出执行情况!$A$5:$D$6666,4,FALSE),0)</f>
        <v/>
      </c>
      <c r="D968" s="326">
        <f>IFERROR(VLOOKUP(--A968,[3]表10支出预算!$A$4:$F$6666,6,FALSE),0)</f>
        <v>0</v>
      </c>
      <c r="E968" s="292"/>
    </row>
    <row r="969" ht="36" customHeight="1" spans="1:5">
      <c r="A969" s="416" t="s">
        <v>1781</v>
      </c>
      <c r="B969" s="288" t="s">
        <v>1782</v>
      </c>
      <c r="C969" s="323" t="str">
        <f>IFERROR(VLOOKUP(A969,[3]表3支出执行情况!$A$5:$D$6666,4,FALSE),0)</f>
        <v/>
      </c>
      <c r="D969" s="326">
        <f>IFERROR(VLOOKUP(--A969,[3]表10支出预算!$A$4:$F$6666,6,FALSE),0)</f>
        <v>0</v>
      </c>
      <c r="E969" s="292"/>
    </row>
    <row r="970" ht="36" customHeight="1" spans="1:5">
      <c r="A970" s="416" t="s">
        <v>1783</v>
      </c>
      <c r="B970" s="288" t="s">
        <v>1784</v>
      </c>
      <c r="C970" s="323" t="str">
        <f>IFERROR(VLOOKUP(A970,[3]表3支出执行情况!$A$5:$D$6666,4,FALSE),0)</f>
        <v/>
      </c>
      <c r="D970" s="326">
        <f>IFERROR(VLOOKUP(--A970,[3]表10支出预算!$A$4:$F$6666,6,FALSE),0)</f>
        <v>0</v>
      </c>
      <c r="E970" s="292"/>
    </row>
    <row r="971" ht="36" customHeight="1" spans="1:5">
      <c r="A971" s="416" t="s">
        <v>1785</v>
      </c>
      <c r="B971" s="288" t="s">
        <v>1786</v>
      </c>
      <c r="C971" s="323" t="str">
        <f>IFERROR(VLOOKUP(A971,[3]表3支出执行情况!$A$5:$D$6666,4,FALSE),0)</f>
        <v/>
      </c>
      <c r="D971" s="326">
        <f>IFERROR(VLOOKUP(--A971,[3]表10支出预算!$A$4:$F$6666,6,FALSE),0)</f>
        <v>0</v>
      </c>
      <c r="E971" s="292"/>
    </row>
    <row r="972" ht="36" customHeight="1" spans="1:5">
      <c r="A972" s="416" t="s">
        <v>1787</v>
      </c>
      <c r="B972" s="288" t="s">
        <v>1788</v>
      </c>
      <c r="C972" s="323" t="str">
        <f>IFERROR(VLOOKUP(A972,[3]表3支出执行情况!$A$5:$D$6666,4,FALSE),0)</f>
        <v/>
      </c>
      <c r="D972" s="326">
        <f>IFERROR(VLOOKUP(--A972,[3]表10支出预算!$A$4:$F$6666,6,FALSE),0)</f>
        <v>0</v>
      </c>
      <c r="E972" s="292"/>
    </row>
    <row r="973" ht="36" customHeight="1" spans="1:5">
      <c r="A973" s="416" t="s">
        <v>1789</v>
      </c>
      <c r="B973" s="288" t="s">
        <v>1790</v>
      </c>
      <c r="C973" s="323" t="str">
        <f>IFERROR(VLOOKUP(A973,[3]表3支出执行情况!$A$5:$D$6666,4,FALSE),0)</f>
        <v/>
      </c>
      <c r="D973" s="326">
        <f>IFERROR(VLOOKUP(--A973,[3]表10支出预算!$A$4:$F$6666,6,FALSE),0)</f>
        <v>0</v>
      </c>
      <c r="E973" s="292"/>
    </row>
    <row r="974" ht="36" customHeight="1" spans="1:5">
      <c r="A974" s="416" t="s">
        <v>1791</v>
      </c>
      <c r="B974" s="288" t="s">
        <v>1792</v>
      </c>
      <c r="C974" s="323" t="str">
        <f>IFERROR(VLOOKUP(A974,[3]表3支出执行情况!$A$5:$D$6666,4,FALSE),0)</f>
        <v/>
      </c>
      <c r="D974" s="326">
        <f>IFERROR(VLOOKUP(--A974,[3]表10支出预算!$A$4:$F$6666,6,FALSE),0)</f>
        <v>0</v>
      </c>
      <c r="E974" s="292"/>
    </row>
    <row r="975" ht="36" customHeight="1" spans="1:5">
      <c r="A975" s="416" t="s">
        <v>1793</v>
      </c>
      <c r="B975" s="288" t="s">
        <v>1794</v>
      </c>
      <c r="C975" s="323" t="str">
        <f>IFERROR(VLOOKUP(A975,[3]表3支出执行情况!$A$5:$D$6666,4,FALSE),0)</f>
        <v/>
      </c>
      <c r="D975" s="326">
        <f>IFERROR(VLOOKUP(--A975,[3]表10支出预算!$A$4:$F$6666,6,FALSE),0)</f>
        <v>0</v>
      </c>
      <c r="E975" s="292"/>
    </row>
    <row r="976" ht="36" customHeight="1" spans="1:5">
      <c r="A976" s="416" t="s">
        <v>1795</v>
      </c>
      <c r="B976" s="288" t="s">
        <v>1796</v>
      </c>
      <c r="C976" s="323" t="str">
        <f>IFERROR(VLOOKUP(A976,[3]表3支出执行情况!$A$5:$D$6666,4,FALSE),0)</f>
        <v/>
      </c>
      <c r="D976" s="326">
        <f>IFERROR(VLOOKUP(--A976,[3]表10支出预算!$A$4:$F$6666,6,FALSE),0)</f>
        <v>0</v>
      </c>
      <c r="E976" s="292"/>
    </row>
    <row r="977" ht="36" customHeight="1" spans="1:5">
      <c r="A977" s="416" t="s">
        <v>1797</v>
      </c>
      <c r="B977" s="288" t="s">
        <v>1798</v>
      </c>
      <c r="C977" s="323" t="str">
        <f>IFERROR(VLOOKUP(A977,[3]表3支出执行情况!$A$5:$D$6666,4,FALSE),0)</f>
        <v/>
      </c>
      <c r="D977" s="326">
        <f>IFERROR(VLOOKUP(--A977,[3]表10支出预算!$A$4:$F$6666,6,FALSE),0)</f>
        <v>0</v>
      </c>
      <c r="E977" s="292"/>
    </row>
    <row r="978" ht="36" customHeight="1" spans="1:5">
      <c r="A978" s="416" t="s">
        <v>1799</v>
      </c>
      <c r="B978" s="288" t="s">
        <v>1800</v>
      </c>
      <c r="C978" s="323" t="str">
        <f>IFERROR(VLOOKUP(A978,[3]表3支出执行情况!$A$5:$D$6666,4,FALSE),0)</f>
        <v/>
      </c>
      <c r="D978" s="326">
        <f>IFERROR(VLOOKUP(--A978,[3]表10支出预算!$A$4:$F$6666,6,FALSE),0)</f>
        <v>0</v>
      </c>
      <c r="E978" s="292"/>
    </row>
    <row r="979" ht="36" customHeight="1" spans="1:5">
      <c r="A979" s="416" t="s">
        <v>1801</v>
      </c>
      <c r="B979" s="288" t="s">
        <v>1802</v>
      </c>
      <c r="C979" s="323" t="str">
        <f>IFERROR(VLOOKUP(A979,[3]表3支出执行情况!$A$5:$D$6666,4,FALSE),0)</f>
        <v/>
      </c>
      <c r="D979" s="326">
        <f>IFERROR(VLOOKUP(--A979,[3]表10支出预算!$A$4:$F$6666,6,FALSE),0)</f>
        <v>0</v>
      </c>
      <c r="E979" s="292"/>
    </row>
    <row r="980" ht="36" customHeight="1" spans="1:5">
      <c r="A980" s="416" t="s">
        <v>1803</v>
      </c>
      <c r="B980" s="288" t="s">
        <v>1804</v>
      </c>
      <c r="C980" s="323" t="str">
        <f>IFERROR(VLOOKUP(A980,[3]表3支出执行情况!$A$5:$D$6666,4,FALSE),0)</f>
        <v/>
      </c>
      <c r="D980" s="326">
        <f>IFERROR(VLOOKUP(--A980,[3]表10支出预算!$A$4:$F$6666,6,FALSE),0)</f>
        <v>0</v>
      </c>
      <c r="E980" s="292"/>
    </row>
    <row r="981" ht="36" customHeight="1" spans="1:5">
      <c r="A981" s="416" t="s">
        <v>1805</v>
      </c>
      <c r="B981" s="288" t="s">
        <v>1806</v>
      </c>
      <c r="C981" s="323" t="str">
        <f>IFERROR(VLOOKUP(A981,[3]表3支出执行情况!$A$5:$D$6666,4,FALSE),0)</f>
        <v/>
      </c>
      <c r="D981" s="326">
        <f>IFERROR(VLOOKUP(--A981,[3]表10支出预算!$A$4:$F$6666,6,FALSE),0)</f>
        <v>0</v>
      </c>
      <c r="E981" s="292"/>
    </row>
    <row r="982" ht="36" customHeight="1" spans="1:5">
      <c r="A982" s="416" t="s">
        <v>1807</v>
      </c>
      <c r="B982" s="288" t="s">
        <v>1808</v>
      </c>
      <c r="C982" s="323" t="str">
        <f>IFERROR(VLOOKUP(A982,[3]表3支出执行情况!$A$5:$D$6666,4,FALSE),0)</f>
        <v/>
      </c>
      <c r="D982" s="326">
        <f>IFERROR(VLOOKUP(--A982,[3]表10支出预算!$A$4:$F$6666,6,FALSE),0)</f>
        <v>0</v>
      </c>
      <c r="E982" s="292"/>
    </row>
    <row r="983" ht="36" customHeight="1" spans="1:5">
      <c r="A983" s="416" t="s">
        <v>1809</v>
      </c>
      <c r="B983" s="288" t="s">
        <v>1810</v>
      </c>
      <c r="C983" s="323">
        <f>IFERROR(VLOOKUP(A983,[3]表3支出执行情况!$A$5:$D$6666,4,FALSE),0)</f>
        <v>0</v>
      </c>
      <c r="D983" s="326">
        <f>IFERROR(VLOOKUP(--A983,[3]表10支出预算!$A$4:$F$6666,6,FALSE),0)</f>
        <v>0</v>
      </c>
      <c r="E983" s="292"/>
    </row>
    <row r="984" ht="36" customHeight="1" spans="1:5">
      <c r="A984" s="415" t="s">
        <v>1811</v>
      </c>
      <c r="B984" s="285" t="s">
        <v>1812</v>
      </c>
      <c r="C984" s="323">
        <f>IFERROR(VLOOKUP(A984,[3]表3支出执行情况!$A$5:$D$6666,4,FALSE),0)</f>
        <v>0</v>
      </c>
      <c r="D984" s="323">
        <f>IFERROR(VLOOKUP(--A984,[3]表10支出预算!$A$4:$F$6666,6,FALSE),0)</f>
        <v>0</v>
      </c>
      <c r="E984" s="297"/>
    </row>
    <row r="985" ht="36" customHeight="1" spans="1:5">
      <c r="A985" s="416" t="s">
        <v>1813</v>
      </c>
      <c r="B985" s="288" t="s">
        <v>138</v>
      </c>
      <c r="C985" s="323" t="str">
        <f>IFERROR(VLOOKUP(A985,[3]表3支出执行情况!$A$5:$D$6666,4,FALSE),0)</f>
        <v/>
      </c>
      <c r="D985" s="326">
        <f>IFERROR(VLOOKUP(--A985,[3]表10支出预算!$A$4:$F$6666,6,FALSE),0)</f>
        <v>0</v>
      </c>
      <c r="E985" s="292"/>
    </row>
    <row r="986" ht="36" customHeight="1" spans="1:5">
      <c r="A986" s="416" t="s">
        <v>1814</v>
      </c>
      <c r="B986" s="288" t="s">
        <v>140</v>
      </c>
      <c r="C986" s="323" t="str">
        <f>IFERROR(VLOOKUP(A986,[3]表3支出执行情况!$A$5:$D$6666,4,FALSE),0)</f>
        <v/>
      </c>
      <c r="D986" s="326">
        <f>IFERROR(VLOOKUP(--A986,[3]表10支出预算!$A$4:$F$6666,6,FALSE),0)</f>
        <v>0</v>
      </c>
      <c r="E986" s="292"/>
    </row>
    <row r="987" ht="36" customHeight="1" spans="1:5">
      <c r="A987" s="416" t="s">
        <v>1815</v>
      </c>
      <c r="B987" s="288" t="s">
        <v>142</v>
      </c>
      <c r="C987" s="323" t="str">
        <f>IFERROR(VLOOKUP(A987,[3]表3支出执行情况!$A$5:$D$6666,4,FALSE),0)</f>
        <v/>
      </c>
      <c r="D987" s="326">
        <f>IFERROR(VLOOKUP(--A987,[3]表10支出预算!$A$4:$F$6666,6,FALSE),0)</f>
        <v>0</v>
      </c>
      <c r="E987" s="292"/>
    </row>
    <row r="988" ht="36" customHeight="1" spans="1:5">
      <c r="A988" s="416" t="s">
        <v>1816</v>
      </c>
      <c r="B988" s="288" t="s">
        <v>1817</v>
      </c>
      <c r="C988" s="323" t="str">
        <f>IFERROR(VLOOKUP(A988,[3]表3支出执行情况!$A$5:$D$6666,4,FALSE),0)</f>
        <v/>
      </c>
      <c r="D988" s="326">
        <f>IFERROR(VLOOKUP(--A988,[3]表10支出预算!$A$4:$F$6666,6,FALSE),0)</f>
        <v>0</v>
      </c>
      <c r="E988" s="292"/>
    </row>
    <row r="989" ht="36" customHeight="1" spans="1:5">
      <c r="A989" s="416" t="s">
        <v>1818</v>
      </c>
      <c r="B989" s="288" t="s">
        <v>1819</v>
      </c>
      <c r="C989" s="323" t="str">
        <f>IFERROR(VLOOKUP(A989,[3]表3支出执行情况!$A$5:$D$6666,4,FALSE),0)</f>
        <v/>
      </c>
      <c r="D989" s="326">
        <f>IFERROR(VLOOKUP(--A989,[3]表10支出预算!$A$4:$F$6666,6,FALSE),0)</f>
        <v>0</v>
      </c>
      <c r="E989" s="292"/>
    </row>
    <row r="990" ht="36" customHeight="1" spans="1:5">
      <c r="A990" s="416" t="s">
        <v>1820</v>
      </c>
      <c r="B990" s="288" t="s">
        <v>1821</v>
      </c>
      <c r="C990" s="323" t="str">
        <f>IFERROR(VLOOKUP(A990,[3]表3支出执行情况!$A$5:$D$6666,4,FALSE),0)</f>
        <v/>
      </c>
      <c r="D990" s="326">
        <f>IFERROR(VLOOKUP(--A990,[3]表10支出预算!$A$4:$F$6666,6,FALSE),0)</f>
        <v>0</v>
      </c>
      <c r="E990" s="292"/>
    </row>
    <row r="991" ht="36" customHeight="1" spans="1:5">
      <c r="A991" s="416" t="s">
        <v>1822</v>
      </c>
      <c r="B991" s="288" t="s">
        <v>1823</v>
      </c>
      <c r="C991" s="323" t="str">
        <f>IFERROR(VLOOKUP(A991,[3]表3支出执行情况!$A$5:$D$6666,4,FALSE),0)</f>
        <v/>
      </c>
      <c r="D991" s="326">
        <f>IFERROR(VLOOKUP(--A991,[3]表10支出预算!$A$4:$F$6666,6,FALSE),0)</f>
        <v>0</v>
      </c>
      <c r="E991" s="292"/>
    </row>
    <row r="992" ht="36" customHeight="1" spans="1:5">
      <c r="A992" s="416" t="s">
        <v>1824</v>
      </c>
      <c r="B992" s="288" t="s">
        <v>1825</v>
      </c>
      <c r="C992" s="323" t="str">
        <f>IFERROR(VLOOKUP(A992,[3]表3支出执行情况!$A$5:$D$6666,4,FALSE),0)</f>
        <v/>
      </c>
      <c r="D992" s="326">
        <f>IFERROR(VLOOKUP(--A992,[3]表10支出预算!$A$4:$F$6666,6,FALSE),0)</f>
        <v>0</v>
      </c>
      <c r="E992" s="292"/>
    </row>
    <row r="993" ht="36" customHeight="1" spans="1:5">
      <c r="A993" s="416" t="s">
        <v>1826</v>
      </c>
      <c r="B993" s="288" t="s">
        <v>1827</v>
      </c>
      <c r="C993" s="323" t="str">
        <f>IFERROR(VLOOKUP(A993,[3]表3支出执行情况!$A$5:$D$6666,4,FALSE),0)</f>
        <v/>
      </c>
      <c r="D993" s="326">
        <f>IFERROR(VLOOKUP(--A993,[3]表10支出预算!$A$4:$F$6666,6,FALSE),0)</f>
        <v>0</v>
      </c>
      <c r="E993" s="292"/>
    </row>
    <row r="994" ht="36" customHeight="1" spans="1:5">
      <c r="A994" s="415" t="s">
        <v>1828</v>
      </c>
      <c r="B994" s="285" t="s">
        <v>1829</v>
      </c>
      <c r="C994" s="323">
        <f>IFERROR(VLOOKUP(A994,[3]表3支出执行情况!$A$5:$D$6666,4,FALSE),0)</f>
        <v>0</v>
      </c>
      <c r="D994" s="323">
        <f>IFERROR(VLOOKUP(--A994,[3]表10支出预算!$A$4:$F$6666,6,FALSE),0)</f>
        <v>0</v>
      </c>
      <c r="E994" s="297"/>
    </row>
    <row r="995" ht="36" customHeight="1" spans="1:5">
      <c r="A995" s="416" t="s">
        <v>1830</v>
      </c>
      <c r="B995" s="288" t="s">
        <v>138</v>
      </c>
      <c r="C995" s="323" t="str">
        <f>IFERROR(VLOOKUP(A995,[3]表3支出执行情况!$A$5:$D$6666,4,FALSE),0)</f>
        <v/>
      </c>
      <c r="D995" s="326">
        <f>IFERROR(VLOOKUP(--A995,[3]表10支出预算!$A$4:$F$6666,6,FALSE),0)</f>
        <v>0</v>
      </c>
      <c r="E995" s="292"/>
    </row>
    <row r="996" ht="36" customHeight="1" spans="1:5">
      <c r="A996" s="416" t="s">
        <v>1831</v>
      </c>
      <c r="B996" s="288" t="s">
        <v>140</v>
      </c>
      <c r="C996" s="323" t="str">
        <f>IFERROR(VLOOKUP(A996,[3]表3支出执行情况!$A$5:$D$6666,4,FALSE),0)</f>
        <v/>
      </c>
      <c r="D996" s="326">
        <f>IFERROR(VLOOKUP(--A996,[3]表10支出预算!$A$4:$F$6666,6,FALSE),0)</f>
        <v>0</v>
      </c>
      <c r="E996" s="292"/>
    </row>
    <row r="997" ht="36" customHeight="1" spans="1:5">
      <c r="A997" s="416" t="s">
        <v>1832</v>
      </c>
      <c r="B997" s="288" t="s">
        <v>142</v>
      </c>
      <c r="C997" s="323" t="str">
        <f>IFERROR(VLOOKUP(A997,[3]表3支出执行情况!$A$5:$D$6666,4,FALSE),0)</f>
        <v/>
      </c>
      <c r="D997" s="326">
        <f>IFERROR(VLOOKUP(--A997,[3]表10支出预算!$A$4:$F$6666,6,FALSE),0)</f>
        <v>0</v>
      </c>
      <c r="E997" s="292"/>
    </row>
    <row r="998" ht="36" customHeight="1" spans="1:5">
      <c r="A998" s="416" t="s">
        <v>1833</v>
      </c>
      <c r="B998" s="288" t="s">
        <v>1834</v>
      </c>
      <c r="C998" s="323" t="str">
        <f>IFERROR(VLOOKUP(A998,[3]表3支出执行情况!$A$5:$D$6666,4,FALSE),0)</f>
        <v/>
      </c>
      <c r="D998" s="326">
        <f>IFERROR(VLOOKUP(--A998,[3]表10支出预算!$A$4:$F$6666,6,FALSE),0)</f>
        <v>0</v>
      </c>
      <c r="E998" s="292"/>
    </row>
    <row r="999" ht="36" customHeight="1" spans="1:5">
      <c r="A999" s="416" t="s">
        <v>1835</v>
      </c>
      <c r="B999" s="288" t="s">
        <v>1836</v>
      </c>
      <c r="C999" s="323" t="str">
        <f>IFERROR(VLOOKUP(A999,[3]表3支出执行情况!$A$5:$D$6666,4,FALSE),0)</f>
        <v/>
      </c>
      <c r="D999" s="326">
        <f>IFERROR(VLOOKUP(--A999,[3]表10支出预算!$A$4:$F$6666,6,FALSE),0)</f>
        <v>0</v>
      </c>
      <c r="E999" s="292"/>
    </row>
    <row r="1000" ht="36" customHeight="1" spans="1:5">
      <c r="A1000" s="416" t="s">
        <v>1837</v>
      </c>
      <c r="B1000" s="288" t="s">
        <v>1838</v>
      </c>
      <c r="C1000" s="323" t="str">
        <f>IFERROR(VLOOKUP(A1000,[3]表3支出执行情况!$A$5:$D$6666,4,FALSE),0)</f>
        <v/>
      </c>
      <c r="D1000" s="326">
        <f>IFERROR(VLOOKUP(--A1000,[3]表10支出预算!$A$4:$F$6666,6,FALSE),0)</f>
        <v>0</v>
      </c>
      <c r="E1000" s="292"/>
    </row>
    <row r="1001" ht="36" customHeight="1" spans="1:5">
      <c r="A1001" s="416" t="s">
        <v>1839</v>
      </c>
      <c r="B1001" s="288" t="s">
        <v>1840</v>
      </c>
      <c r="C1001" s="323" t="str">
        <f>IFERROR(VLOOKUP(A1001,[3]表3支出执行情况!$A$5:$D$6666,4,FALSE),0)</f>
        <v/>
      </c>
      <c r="D1001" s="326">
        <f>IFERROR(VLOOKUP(--A1001,[3]表10支出预算!$A$4:$F$6666,6,FALSE),0)</f>
        <v>0</v>
      </c>
      <c r="E1001" s="292"/>
    </row>
    <row r="1002" ht="36" customHeight="1" spans="1:5">
      <c r="A1002" s="416" t="s">
        <v>1841</v>
      </c>
      <c r="B1002" s="288" t="s">
        <v>1842</v>
      </c>
      <c r="C1002" s="323" t="str">
        <f>IFERROR(VLOOKUP(A1002,[3]表3支出执行情况!$A$5:$D$6666,4,FALSE),0)</f>
        <v/>
      </c>
      <c r="D1002" s="326">
        <f>IFERROR(VLOOKUP(--A1002,[3]表10支出预算!$A$4:$F$6666,6,FALSE),0)</f>
        <v>0</v>
      </c>
      <c r="E1002" s="292"/>
    </row>
    <row r="1003" ht="36" customHeight="1" spans="1:5">
      <c r="A1003" s="416" t="s">
        <v>1843</v>
      </c>
      <c r="B1003" s="288" t="s">
        <v>1844</v>
      </c>
      <c r="C1003" s="323" t="str">
        <f>IFERROR(VLOOKUP(A1003,[3]表3支出执行情况!$A$5:$D$6666,4,FALSE),0)</f>
        <v/>
      </c>
      <c r="D1003" s="326">
        <f>IFERROR(VLOOKUP(--A1003,[3]表10支出预算!$A$4:$F$6666,6,FALSE),0)</f>
        <v>0</v>
      </c>
      <c r="E1003" s="292"/>
    </row>
    <row r="1004" ht="36" customHeight="1" spans="1:5">
      <c r="A1004" s="415" t="s">
        <v>1845</v>
      </c>
      <c r="B1004" s="285" t="s">
        <v>1846</v>
      </c>
      <c r="C1004" s="323">
        <f>IFERROR(VLOOKUP(A1004,[3]表3支出执行情况!$A$5:$D$6666,4,FALSE),0)</f>
        <v>0</v>
      </c>
      <c r="D1004" s="323">
        <f>IFERROR(VLOOKUP(--A1004,[3]表10支出预算!$A$4:$F$6666,6,FALSE),0)</f>
        <v>0</v>
      </c>
      <c r="E1004" s="297"/>
    </row>
    <row r="1005" ht="36" customHeight="1" spans="1:5">
      <c r="A1005" s="416" t="s">
        <v>1847</v>
      </c>
      <c r="B1005" s="288" t="s">
        <v>1848</v>
      </c>
      <c r="C1005" s="323" t="str">
        <f>IFERROR(VLOOKUP(A1005,[3]表3支出执行情况!$A$5:$D$6666,4,FALSE),0)</f>
        <v/>
      </c>
      <c r="D1005" s="326">
        <f>IFERROR(VLOOKUP(--A1005,[3]表10支出预算!$A$4:$F$6666,6,FALSE),0)</f>
        <v>0</v>
      </c>
      <c r="E1005" s="292"/>
    </row>
    <row r="1006" ht="36" customHeight="1" spans="1:5">
      <c r="A1006" s="416" t="s">
        <v>1849</v>
      </c>
      <c r="B1006" s="288" t="s">
        <v>1850</v>
      </c>
      <c r="C1006" s="323">
        <f>IFERROR(VLOOKUP(A1006,[3]表3支出执行情况!$A$5:$D$6666,4,FALSE),0)</f>
        <v>0</v>
      </c>
      <c r="D1006" s="326">
        <f>IFERROR(VLOOKUP(--A1006,[3]表10支出预算!$A$4:$F$6666,6,FALSE),0)</f>
        <v>0</v>
      </c>
      <c r="E1006" s="292"/>
    </row>
    <row r="1007" ht="36" customHeight="1" spans="1:5">
      <c r="A1007" s="416" t="s">
        <v>1851</v>
      </c>
      <c r="B1007" s="288" t="s">
        <v>1852</v>
      </c>
      <c r="C1007" s="323" t="str">
        <f>IFERROR(VLOOKUP(A1007,[3]表3支出执行情况!$A$5:$D$6666,4,FALSE),0)</f>
        <v/>
      </c>
      <c r="D1007" s="326">
        <f>IFERROR(VLOOKUP(--A1007,[3]表10支出预算!$A$4:$F$6666,6,FALSE),0)</f>
        <v>0</v>
      </c>
      <c r="E1007" s="292"/>
    </row>
    <row r="1008" ht="36" customHeight="1" spans="1:5">
      <c r="A1008" s="416" t="s">
        <v>1853</v>
      </c>
      <c r="B1008" s="288" t="s">
        <v>1854</v>
      </c>
      <c r="C1008" s="323">
        <f>IFERROR(VLOOKUP(A1008,[3]表3支出执行情况!$A$5:$D$6666,4,FALSE),0)</f>
        <v>0</v>
      </c>
      <c r="D1008" s="326">
        <f>IFERROR(VLOOKUP(--A1008,[3]表10支出预算!$A$4:$F$6666,6,FALSE),0)</f>
        <v>0</v>
      </c>
      <c r="E1008" s="292"/>
    </row>
    <row r="1009" ht="36" customHeight="1" spans="1:5">
      <c r="A1009" s="415" t="s">
        <v>1855</v>
      </c>
      <c r="B1009" s="285" t="s">
        <v>1856</v>
      </c>
      <c r="C1009" s="323">
        <f>IFERROR(VLOOKUP(A1009,[3]表3支出执行情况!$A$5:$D$6666,4,FALSE),0)</f>
        <v>0</v>
      </c>
      <c r="D1009" s="323">
        <f>IFERROR(VLOOKUP(--A1009,[3]表10支出预算!$A$4:$F$6666,6,FALSE),0)</f>
        <v>0</v>
      </c>
      <c r="E1009" s="297"/>
    </row>
    <row r="1010" ht="36" customHeight="1" spans="1:5">
      <c r="A1010" s="416" t="s">
        <v>1857</v>
      </c>
      <c r="B1010" s="288" t="s">
        <v>138</v>
      </c>
      <c r="C1010" s="323" t="str">
        <f>IFERROR(VLOOKUP(A1010,[3]表3支出执行情况!$A$5:$D$6666,4,FALSE),0)</f>
        <v/>
      </c>
      <c r="D1010" s="326">
        <f>IFERROR(VLOOKUP(--A1010,[3]表10支出预算!$A$4:$F$6666,6,FALSE),0)</f>
        <v>0</v>
      </c>
      <c r="E1010" s="292"/>
    </row>
    <row r="1011" ht="36" customHeight="1" spans="1:5">
      <c r="A1011" s="416" t="s">
        <v>1858</v>
      </c>
      <c r="B1011" s="288" t="s">
        <v>140</v>
      </c>
      <c r="C1011" s="323" t="str">
        <f>IFERROR(VLOOKUP(A1011,[3]表3支出执行情况!$A$5:$D$6666,4,FALSE),0)</f>
        <v/>
      </c>
      <c r="D1011" s="326">
        <f>IFERROR(VLOOKUP(--A1011,[3]表10支出预算!$A$4:$F$6666,6,FALSE),0)</f>
        <v>0</v>
      </c>
      <c r="E1011" s="292"/>
    </row>
    <row r="1012" ht="36" customHeight="1" spans="1:5">
      <c r="A1012" s="416" t="s">
        <v>1859</v>
      </c>
      <c r="B1012" s="288" t="s">
        <v>142</v>
      </c>
      <c r="C1012" s="323" t="str">
        <f>IFERROR(VLOOKUP(A1012,[3]表3支出执行情况!$A$5:$D$6666,4,FALSE),0)</f>
        <v/>
      </c>
      <c r="D1012" s="326">
        <f>IFERROR(VLOOKUP(--A1012,[3]表10支出预算!$A$4:$F$6666,6,FALSE),0)</f>
        <v>0</v>
      </c>
      <c r="E1012" s="292"/>
    </row>
    <row r="1013" ht="36" customHeight="1" spans="1:5">
      <c r="A1013" s="416" t="s">
        <v>1860</v>
      </c>
      <c r="B1013" s="288" t="s">
        <v>1825</v>
      </c>
      <c r="C1013" s="323" t="str">
        <f>IFERROR(VLOOKUP(A1013,[3]表3支出执行情况!$A$5:$D$6666,4,FALSE),0)</f>
        <v/>
      </c>
      <c r="D1013" s="326">
        <f>IFERROR(VLOOKUP(--A1013,[3]表10支出预算!$A$4:$F$6666,6,FALSE),0)</f>
        <v>0</v>
      </c>
      <c r="E1013" s="292"/>
    </row>
    <row r="1014" ht="36" customHeight="1" spans="1:5">
      <c r="A1014" s="416" t="s">
        <v>1861</v>
      </c>
      <c r="B1014" s="288" t="s">
        <v>1862</v>
      </c>
      <c r="C1014" s="323" t="str">
        <f>IFERROR(VLOOKUP(A1014,[3]表3支出执行情况!$A$5:$D$6666,4,FALSE),0)</f>
        <v/>
      </c>
      <c r="D1014" s="326">
        <f>IFERROR(VLOOKUP(--A1014,[3]表10支出预算!$A$4:$F$6666,6,FALSE),0)</f>
        <v>0</v>
      </c>
      <c r="E1014" s="292"/>
    </row>
    <row r="1015" ht="36" customHeight="1" spans="1:5">
      <c r="A1015" s="416" t="s">
        <v>1863</v>
      </c>
      <c r="B1015" s="288" t="s">
        <v>1864</v>
      </c>
      <c r="C1015" s="323" t="str">
        <f>IFERROR(VLOOKUP(A1015,[3]表3支出执行情况!$A$5:$D$6666,4,FALSE),0)</f>
        <v/>
      </c>
      <c r="D1015" s="326">
        <f>IFERROR(VLOOKUP(--A1015,[3]表10支出预算!$A$4:$F$6666,6,FALSE),0)</f>
        <v>0</v>
      </c>
      <c r="E1015" s="292"/>
    </row>
    <row r="1016" ht="36" customHeight="1" spans="1:5">
      <c r="A1016" s="415" t="s">
        <v>1865</v>
      </c>
      <c r="B1016" s="285" t="s">
        <v>1866</v>
      </c>
      <c r="C1016" s="323">
        <f>IFERROR(VLOOKUP(A1016,[3]表3支出执行情况!$A$5:$D$6666,4,FALSE),0)</f>
        <v>0</v>
      </c>
      <c r="D1016" s="323">
        <f>IFERROR(VLOOKUP(--A1016,[3]表10支出预算!$A$4:$F$6666,6,FALSE),0)</f>
        <v>0</v>
      </c>
      <c r="E1016" s="297"/>
    </row>
    <row r="1017" ht="36" customHeight="1" spans="1:5">
      <c r="A1017" s="416" t="s">
        <v>1867</v>
      </c>
      <c r="B1017" s="288" t="s">
        <v>1868</v>
      </c>
      <c r="C1017" s="323">
        <f>IFERROR(VLOOKUP(A1017,[3]表3支出执行情况!$A$5:$D$6666,4,FALSE),0)</f>
        <v>0</v>
      </c>
      <c r="D1017" s="326">
        <f>IFERROR(VLOOKUP(--A1017,[3]表10支出预算!$A$4:$F$6666,6,FALSE),0)</f>
        <v>0</v>
      </c>
      <c r="E1017" s="292"/>
    </row>
    <row r="1018" ht="36" customHeight="1" spans="1:5">
      <c r="A1018" s="416" t="s">
        <v>1869</v>
      </c>
      <c r="B1018" s="288" t="s">
        <v>1870</v>
      </c>
      <c r="C1018" s="323">
        <f>IFERROR(VLOOKUP(A1018,[3]表3支出执行情况!$A$5:$D$6666,4,FALSE),0)</f>
        <v>0</v>
      </c>
      <c r="D1018" s="326">
        <f>IFERROR(VLOOKUP(--A1018,[3]表10支出预算!$A$4:$F$6666,6,FALSE),0)</f>
        <v>0</v>
      </c>
      <c r="E1018" s="292"/>
    </row>
    <row r="1019" ht="36" customHeight="1" spans="1:5">
      <c r="A1019" s="416" t="s">
        <v>1871</v>
      </c>
      <c r="B1019" s="288" t="s">
        <v>1872</v>
      </c>
      <c r="C1019" s="323" t="str">
        <f>IFERROR(VLOOKUP(A1019,[3]表3支出执行情况!$A$5:$D$6666,4,FALSE),0)</f>
        <v/>
      </c>
      <c r="D1019" s="326">
        <f>IFERROR(VLOOKUP(--A1019,[3]表10支出预算!$A$4:$F$6666,6,FALSE),0)</f>
        <v>0</v>
      </c>
      <c r="E1019" s="292"/>
    </row>
    <row r="1020" ht="36" customHeight="1" spans="1:5">
      <c r="A1020" s="416" t="s">
        <v>1873</v>
      </c>
      <c r="B1020" s="288" t="s">
        <v>1874</v>
      </c>
      <c r="C1020" s="323">
        <f>IFERROR(VLOOKUP(A1020,[3]表3支出执行情况!$A$5:$D$6666,4,FALSE),0)</f>
        <v>0</v>
      </c>
      <c r="D1020" s="326">
        <f>IFERROR(VLOOKUP(--A1020,[3]表10支出预算!$A$4:$F$6666,6,FALSE),0)</f>
        <v>0</v>
      </c>
      <c r="E1020" s="292"/>
    </row>
    <row r="1021" ht="36" customHeight="1" spans="1:5">
      <c r="A1021" s="415" t="s">
        <v>1875</v>
      </c>
      <c r="B1021" s="285" t="s">
        <v>1876</v>
      </c>
      <c r="C1021" s="323">
        <f>IFERROR(VLOOKUP(A1021,[3]表3支出执行情况!$A$5:$D$6666,4,FALSE),0)</f>
        <v>56</v>
      </c>
      <c r="D1021" s="323">
        <f>IFERROR(VLOOKUP(--A1021,[3]表10支出预算!$A$4:$F$6666,6,FALSE),0)</f>
        <v>64</v>
      </c>
      <c r="E1021" s="297">
        <f>(D1021-C1021)/C1021</f>
        <v>0.143</v>
      </c>
    </row>
    <row r="1022" ht="36" customHeight="1" spans="1:5">
      <c r="A1022" s="416" t="s">
        <v>1877</v>
      </c>
      <c r="B1022" s="288" t="s">
        <v>1878</v>
      </c>
      <c r="C1022" s="323" t="str">
        <f>IFERROR(VLOOKUP(A1022,[3]表3支出执行情况!$A$5:$D$6666,4,FALSE),0)</f>
        <v/>
      </c>
      <c r="D1022" s="326">
        <f>IFERROR(VLOOKUP(--A1022,[3]表10支出预算!$A$4:$F$6666,6,FALSE),0)</f>
        <v>0</v>
      </c>
      <c r="E1022" s="292"/>
    </row>
    <row r="1023" ht="36" customHeight="1" spans="1:5">
      <c r="A1023" s="416" t="s">
        <v>1879</v>
      </c>
      <c r="B1023" s="288" t="s">
        <v>1880</v>
      </c>
      <c r="C1023" s="323">
        <f>IFERROR(VLOOKUP(A1023,[3]表3支出执行情况!$A$5:$D$6666,4,FALSE),0)</f>
        <v>56</v>
      </c>
      <c r="D1023" s="326">
        <f>IFERROR(VLOOKUP(--A1023,[3]表10支出预算!$A$4:$F$6666,6,FALSE),0)</f>
        <v>64</v>
      </c>
      <c r="E1023" s="292">
        <f>(D1023-C1023)/C1023</f>
        <v>0.143</v>
      </c>
    </row>
    <row r="1024" ht="36" customHeight="1" spans="1:5">
      <c r="A1024" s="419" t="s">
        <v>1881</v>
      </c>
      <c r="B1024" s="420" t="s">
        <v>518</v>
      </c>
      <c r="C1024" s="323">
        <f>IFERROR(VLOOKUP(A1024,[3]表3支出执行情况!$A$5:$D$6666,4,FALSE),0)</f>
        <v>0</v>
      </c>
      <c r="D1024" s="421">
        <f>IFERROR(VLOOKUP(--A1024,[3]表10支出预算!$A$4:$F$6666,6,FALSE),0)</f>
        <v>0</v>
      </c>
      <c r="E1024" s="297"/>
    </row>
    <row r="1025" ht="36" customHeight="1" spans="1:5">
      <c r="A1025" s="415" t="s">
        <v>95</v>
      </c>
      <c r="B1025" s="285" t="s">
        <v>96</v>
      </c>
      <c r="C1025" s="323">
        <f>IFERROR(VLOOKUP(A1025,[3]表3支出执行情况!$A$5:$D$6666,4,FALSE),0)</f>
        <v>2041</v>
      </c>
      <c r="D1025" s="323">
        <f>IFERROR(VLOOKUP(--A1025,[3]表10支出预算!$A$4:$F$6666,6,FALSE),0)</f>
        <v>2964</v>
      </c>
      <c r="E1025" s="297">
        <f>(D1025-C1025)/C1025</f>
        <v>0.452</v>
      </c>
    </row>
    <row r="1026" ht="36" customHeight="1" spans="1:5">
      <c r="A1026" s="415" t="s">
        <v>1882</v>
      </c>
      <c r="B1026" s="285" t="s">
        <v>1883</v>
      </c>
      <c r="C1026" s="323">
        <f>IFERROR(VLOOKUP(A1026,[3]表3支出执行情况!$A$5:$D$6666,4,FALSE),0)</f>
        <v>0</v>
      </c>
      <c r="D1026" s="323">
        <f>IFERROR(VLOOKUP(--A1026,[3]表10支出预算!$A$4:$F$6666,6,FALSE),0)</f>
        <v>0</v>
      </c>
      <c r="E1026" s="297"/>
    </row>
    <row r="1027" ht="36" customHeight="1" spans="1:5">
      <c r="A1027" s="416" t="s">
        <v>1884</v>
      </c>
      <c r="B1027" s="288" t="s">
        <v>138</v>
      </c>
      <c r="C1027" s="323" t="str">
        <f>IFERROR(VLOOKUP(A1027,[3]表3支出执行情况!$A$5:$D$6666,4,FALSE),0)</f>
        <v/>
      </c>
      <c r="D1027" s="326">
        <f>IFERROR(VLOOKUP(--A1027,[3]表10支出预算!$A$4:$F$6666,6,FALSE),0)</f>
        <v>0</v>
      </c>
      <c r="E1027" s="292"/>
    </row>
    <row r="1028" ht="36" customHeight="1" spans="1:5">
      <c r="A1028" s="416" t="s">
        <v>1885</v>
      </c>
      <c r="B1028" s="288" t="s">
        <v>140</v>
      </c>
      <c r="C1028" s="323" t="str">
        <f>IFERROR(VLOOKUP(A1028,[3]表3支出执行情况!$A$5:$D$6666,4,FALSE),0)</f>
        <v/>
      </c>
      <c r="D1028" s="326">
        <f>IFERROR(VLOOKUP(--A1028,[3]表10支出预算!$A$4:$F$6666,6,FALSE),0)</f>
        <v>0</v>
      </c>
      <c r="E1028" s="292"/>
    </row>
    <row r="1029" ht="36" customHeight="1" spans="1:5">
      <c r="A1029" s="416" t="s">
        <v>1886</v>
      </c>
      <c r="B1029" s="288" t="s">
        <v>142</v>
      </c>
      <c r="C1029" s="323" t="str">
        <f>IFERROR(VLOOKUP(A1029,[3]表3支出执行情况!$A$5:$D$6666,4,FALSE),0)</f>
        <v/>
      </c>
      <c r="D1029" s="326">
        <f>IFERROR(VLOOKUP(--A1029,[3]表10支出预算!$A$4:$F$6666,6,FALSE),0)</f>
        <v>0</v>
      </c>
      <c r="E1029" s="292"/>
    </row>
    <row r="1030" ht="36" customHeight="1" spans="1:5">
      <c r="A1030" s="416" t="s">
        <v>1887</v>
      </c>
      <c r="B1030" s="288" t="s">
        <v>1888</v>
      </c>
      <c r="C1030" s="323" t="str">
        <f>IFERROR(VLOOKUP(A1030,[3]表3支出执行情况!$A$5:$D$6666,4,FALSE),0)</f>
        <v/>
      </c>
      <c r="D1030" s="326">
        <f>IFERROR(VLOOKUP(--A1030,[3]表10支出预算!$A$4:$F$6666,6,FALSE),0)</f>
        <v>0</v>
      </c>
      <c r="E1030" s="292"/>
    </row>
    <row r="1031" ht="36" customHeight="1" spans="1:5">
      <c r="A1031" s="416" t="s">
        <v>1889</v>
      </c>
      <c r="B1031" s="288" t="s">
        <v>1890</v>
      </c>
      <c r="C1031" s="323" t="str">
        <f>IFERROR(VLOOKUP(A1031,[3]表3支出执行情况!$A$5:$D$6666,4,FALSE),0)</f>
        <v/>
      </c>
      <c r="D1031" s="326">
        <f>IFERROR(VLOOKUP(--A1031,[3]表10支出预算!$A$4:$F$6666,6,FALSE),0)</f>
        <v>0</v>
      </c>
      <c r="E1031" s="292"/>
    </row>
    <row r="1032" ht="36" customHeight="1" spans="1:5">
      <c r="A1032" s="416" t="s">
        <v>1891</v>
      </c>
      <c r="B1032" s="288" t="s">
        <v>1892</v>
      </c>
      <c r="C1032" s="323" t="str">
        <f>IFERROR(VLOOKUP(A1032,[3]表3支出执行情况!$A$5:$D$6666,4,FALSE),0)</f>
        <v/>
      </c>
      <c r="D1032" s="326">
        <f>IFERROR(VLOOKUP(--A1032,[3]表10支出预算!$A$4:$F$6666,6,FALSE),0)</f>
        <v>0</v>
      </c>
      <c r="E1032" s="292"/>
    </row>
    <row r="1033" ht="36" customHeight="1" spans="1:5">
      <c r="A1033" s="416" t="s">
        <v>1893</v>
      </c>
      <c r="B1033" s="288" t="s">
        <v>1894</v>
      </c>
      <c r="C1033" s="323" t="str">
        <f>IFERROR(VLOOKUP(A1033,[3]表3支出执行情况!$A$5:$D$6666,4,FALSE),0)</f>
        <v/>
      </c>
      <c r="D1033" s="326">
        <f>IFERROR(VLOOKUP(--A1033,[3]表10支出预算!$A$4:$F$6666,6,FALSE),0)</f>
        <v>0</v>
      </c>
      <c r="E1033" s="292"/>
    </row>
    <row r="1034" ht="36" customHeight="1" spans="1:5">
      <c r="A1034" s="416" t="s">
        <v>1895</v>
      </c>
      <c r="B1034" s="288" t="s">
        <v>1896</v>
      </c>
      <c r="C1034" s="323" t="str">
        <f>IFERROR(VLOOKUP(A1034,[3]表3支出执行情况!$A$5:$D$6666,4,FALSE),0)</f>
        <v/>
      </c>
      <c r="D1034" s="326">
        <f>IFERROR(VLOOKUP(--A1034,[3]表10支出预算!$A$4:$F$6666,6,FALSE),0)</f>
        <v>0</v>
      </c>
      <c r="E1034" s="292"/>
    </row>
    <row r="1035" ht="36" customHeight="1" spans="1:5">
      <c r="A1035" s="416" t="s">
        <v>1897</v>
      </c>
      <c r="B1035" s="288" t="s">
        <v>1898</v>
      </c>
      <c r="C1035" s="323" t="str">
        <f>IFERROR(VLOOKUP(A1035,[3]表3支出执行情况!$A$5:$D$6666,4,FALSE),0)</f>
        <v/>
      </c>
      <c r="D1035" s="326">
        <f>IFERROR(VLOOKUP(--A1035,[3]表10支出预算!$A$4:$F$6666,6,FALSE),0)</f>
        <v>0</v>
      </c>
      <c r="E1035" s="292"/>
    </row>
    <row r="1036" ht="36" customHeight="1" spans="1:5">
      <c r="A1036" s="415" t="s">
        <v>1899</v>
      </c>
      <c r="B1036" s="285" t="s">
        <v>1900</v>
      </c>
      <c r="C1036" s="323">
        <f>IFERROR(VLOOKUP(A1036,[3]表3支出执行情况!$A$5:$D$6666,4,FALSE),0)</f>
        <v>0</v>
      </c>
      <c r="D1036" s="323">
        <f>IFERROR(VLOOKUP(--A1036,[3]表10支出预算!$A$4:$F$6666,6,FALSE),0)</f>
        <v>1000</v>
      </c>
      <c r="E1036" s="297"/>
    </row>
    <row r="1037" ht="36" customHeight="1" spans="1:5">
      <c r="A1037" s="416" t="s">
        <v>1901</v>
      </c>
      <c r="B1037" s="288" t="s">
        <v>138</v>
      </c>
      <c r="C1037" s="323" t="str">
        <f>IFERROR(VLOOKUP(A1037,[3]表3支出执行情况!$A$5:$D$6666,4,FALSE),0)</f>
        <v/>
      </c>
      <c r="D1037" s="326">
        <f>IFERROR(VLOOKUP(--A1037,[3]表10支出预算!$A$4:$F$6666,6,FALSE),0)</f>
        <v>0</v>
      </c>
      <c r="E1037" s="292"/>
    </row>
    <row r="1038" ht="36" customHeight="1" spans="1:5">
      <c r="A1038" s="416" t="s">
        <v>1902</v>
      </c>
      <c r="B1038" s="288" t="s">
        <v>140</v>
      </c>
      <c r="C1038" s="323" t="str">
        <f>IFERROR(VLOOKUP(A1038,[3]表3支出执行情况!$A$5:$D$6666,4,FALSE),0)</f>
        <v/>
      </c>
      <c r="D1038" s="326">
        <f>IFERROR(VLOOKUP(--A1038,[3]表10支出预算!$A$4:$F$6666,6,FALSE),0)</f>
        <v>0</v>
      </c>
      <c r="E1038" s="292"/>
    </row>
    <row r="1039" ht="36" customHeight="1" spans="1:5">
      <c r="A1039" s="416" t="s">
        <v>1903</v>
      </c>
      <c r="B1039" s="288" t="s">
        <v>142</v>
      </c>
      <c r="C1039" s="323" t="str">
        <f>IFERROR(VLOOKUP(A1039,[3]表3支出执行情况!$A$5:$D$6666,4,FALSE),0)</f>
        <v/>
      </c>
      <c r="D1039" s="326">
        <f>IFERROR(VLOOKUP(--A1039,[3]表10支出预算!$A$4:$F$6666,6,FALSE),0)</f>
        <v>0</v>
      </c>
      <c r="E1039" s="292"/>
    </row>
    <row r="1040" ht="36" customHeight="1" spans="1:5">
      <c r="A1040" s="416" t="s">
        <v>1904</v>
      </c>
      <c r="B1040" s="288" t="s">
        <v>1905</v>
      </c>
      <c r="C1040" s="323" t="str">
        <f>IFERROR(VLOOKUP(A1040,[3]表3支出执行情况!$A$5:$D$6666,4,FALSE),0)</f>
        <v/>
      </c>
      <c r="D1040" s="326">
        <f>IFERROR(VLOOKUP(--A1040,[3]表10支出预算!$A$4:$F$6666,6,FALSE),0)</f>
        <v>0</v>
      </c>
      <c r="E1040" s="292"/>
    </row>
    <row r="1041" ht="36" customHeight="1" spans="1:5">
      <c r="A1041" s="416" t="s">
        <v>1906</v>
      </c>
      <c r="B1041" s="288" t="s">
        <v>1907</v>
      </c>
      <c r="C1041" s="323" t="str">
        <f>IFERROR(VLOOKUP(A1041,[3]表3支出执行情况!$A$5:$D$6666,4,FALSE),0)</f>
        <v/>
      </c>
      <c r="D1041" s="326">
        <f>IFERROR(VLOOKUP(--A1041,[3]表10支出预算!$A$4:$F$6666,6,FALSE),0)</f>
        <v>0</v>
      </c>
      <c r="E1041" s="292"/>
    </row>
    <row r="1042" ht="36" customHeight="1" spans="1:5">
      <c r="A1042" s="416" t="s">
        <v>1908</v>
      </c>
      <c r="B1042" s="288" t="s">
        <v>1909</v>
      </c>
      <c r="C1042" s="323" t="str">
        <f>IFERROR(VLOOKUP(A1042,[3]表3支出执行情况!$A$5:$D$6666,4,FALSE),0)</f>
        <v/>
      </c>
      <c r="D1042" s="326">
        <f>IFERROR(VLOOKUP(--A1042,[3]表10支出预算!$A$4:$F$6666,6,FALSE),0)</f>
        <v>1000</v>
      </c>
      <c r="E1042" s="292"/>
    </row>
    <row r="1043" ht="36" customHeight="1" spans="1:5">
      <c r="A1043" s="416" t="s">
        <v>1910</v>
      </c>
      <c r="B1043" s="288" t="s">
        <v>1911</v>
      </c>
      <c r="C1043" s="323" t="str">
        <f>IFERROR(VLOOKUP(A1043,[3]表3支出执行情况!$A$5:$D$6666,4,FALSE),0)</f>
        <v/>
      </c>
      <c r="D1043" s="326">
        <f>IFERROR(VLOOKUP(--A1043,[3]表10支出预算!$A$4:$F$6666,6,FALSE),0)</f>
        <v>0</v>
      </c>
      <c r="E1043" s="292"/>
    </row>
    <row r="1044" ht="36" customHeight="1" spans="1:5">
      <c r="A1044" s="416" t="s">
        <v>1912</v>
      </c>
      <c r="B1044" s="288" t="s">
        <v>1913</v>
      </c>
      <c r="C1044" s="323" t="str">
        <f>IFERROR(VLOOKUP(A1044,[3]表3支出执行情况!$A$5:$D$6666,4,FALSE),0)</f>
        <v/>
      </c>
      <c r="D1044" s="326">
        <f>IFERROR(VLOOKUP(--A1044,[3]表10支出预算!$A$4:$F$6666,6,FALSE),0)</f>
        <v>0</v>
      </c>
      <c r="E1044" s="292"/>
    </row>
    <row r="1045" ht="36" customHeight="1" spans="1:5">
      <c r="A1045" s="416" t="s">
        <v>1914</v>
      </c>
      <c r="B1045" s="288" t="s">
        <v>1915</v>
      </c>
      <c r="C1045" s="323" t="str">
        <f>IFERROR(VLOOKUP(A1045,[3]表3支出执行情况!$A$5:$D$6666,4,FALSE),0)</f>
        <v/>
      </c>
      <c r="D1045" s="326">
        <f>IFERROR(VLOOKUP(--A1045,[3]表10支出预算!$A$4:$F$6666,6,FALSE),0)</f>
        <v>0</v>
      </c>
      <c r="E1045" s="292"/>
    </row>
    <row r="1046" ht="36" customHeight="1" spans="1:5">
      <c r="A1046" s="416" t="s">
        <v>1916</v>
      </c>
      <c r="B1046" s="288" t="s">
        <v>1917</v>
      </c>
      <c r="C1046" s="323" t="str">
        <f>IFERROR(VLOOKUP(A1046,[3]表3支出执行情况!$A$5:$D$6666,4,FALSE),0)</f>
        <v/>
      </c>
      <c r="D1046" s="326">
        <f>IFERROR(VLOOKUP(--A1046,[3]表10支出预算!$A$4:$F$6666,6,FALSE),0)</f>
        <v>0</v>
      </c>
      <c r="E1046" s="292"/>
    </row>
    <row r="1047" ht="36" customHeight="1" spans="1:5">
      <c r="A1047" s="416" t="s">
        <v>1918</v>
      </c>
      <c r="B1047" s="288" t="s">
        <v>1919</v>
      </c>
      <c r="C1047" s="323" t="str">
        <f>IFERROR(VLOOKUP(A1047,[3]表3支出执行情况!$A$5:$D$6666,4,FALSE),0)</f>
        <v/>
      </c>
      <c r="D1047" s="326">
        <f>IFERROR(VLOOKUP(--A1047,[3]表10支出预算!$A$4:$F$6666,6,FALSE),0)</f>
        <v>0</v>
      </c>
      <c r="E1047" s="292"/>
    </row>
    <row r="1048" ht="36" customHeight="1" spans="1:5">
      <c r="A1048" s="416" t="s">
        <v>1920</v>
      </c>
      <c r="B1048" s="288" t="s">
        <v>1921</v>
      </c>
      <c r="C1048" s="323" t="str">
        <f>IFERROR(VLOOKUP(A1048,[3]表3支出执行情况!$A$5:$D$6666,4,FALSE),0)</f>
        <v/>
      </c>
      <c r="D1048" s="326">
        <f>IFERROR(VLOOKUP(--A1048,[3]表10支出预算!$A$4:$F$6666,6,FALSE),0)</f>
        <v>0</v>
      </c>
      <c r="E1048" s="292"/>
    </row>
    <row r="1049" ht="36" customHeight="1" spans="1:5">
      <c r="A1049" s="416" t="s">
        <v>1922</v>
      </c>
      <c r="B1049" s="288" t="s">
        <v>1923</v>
      </c>
      <c r="C1049" s="323" t="str">
        <f>IFERROR(VLOOKUP(A1049,[3]表3支出执行情况!$A$5:$D$6666,4,FALSE),0)</f>
        <v/>
      </c>
      <c r="D1049" s="326">
        <f>IFERROR(VLOOKUP(--A1049,[3]表10支出预算!$A$4:$F$6666,6,FALSE),0)</f>
        <v>0</v>
      </c>
      <c r="E1049" s="292"/>
    </row>
    <row r="1050" ht="36" customHeight="1" spans="1:5">
      <c r="A1050" s="416" t="s">
        <v>1924</v>
      </c>
      <c r="B1050" s="288" t="s">
        <v>1925</v>
      </c>
      <c r="C1050" s="323" t="str">
        <f>IFERROR(VLOOKUP(A1050,[3]表3支出执行情况!$A$5:$D$6666,4,FALSE),0)</f>
        <v/>
      </c>
      <c r="D1050" s="326">
        <f>IFERROR(VLOOKUP(--A1050,[3]表10支出预算!$A$4:$F$6666,6,FALSE),0)</f>
        <v>0</v>
      </c>
      <c r="E1050" s="292"/>
    </row>
    <row r="1051" ht="36" customHeight="1" spans="1:5">
      <c r="A1051" s="416" t="s">
        <v>1926</v>
      </c>
      <c r="B1051" s="288" t="s">
        <v>1927</v>
      </c>
      <c r="C1051" s="323" t="str">
        <f>IFERROR(VLOOKUP(A1051,[3]表3支出执行情况!$A$5:$D$6666,4,FALSE),0)</f>
        <v/>
      </c>
      <c r="D1051" s="326">
        <f>IFERROR(VLOOKUP(--A1051,[3]表10支出预算!$A$4:$F$6666,6,FALSE),0)</f>
        <v>0</v>
      </c>
      <c r="E1051" s="292"/>
    </row>
    <row r="1052" ht="36" customHeight="1" spans="1:5">
      <c r="A1052" s="415" t="s">
        <v>1928</v>
      </c>
      <c r="B1052" s="285" t="s">
        <v>1929</v>
      </c>
      <c r="C1052" s="323">
        <f>IFERROR(VLOOKUP(A1052,[3]表3支出执行情况!$A$5:$D$6666,4,FALSE),0)</f>
        <v>0</v>
      </c>
      <c r="D1052" s="323">
        <f>IFERROR(VLOOKUP(--A1052,[3]表10支出预算!$A$4:$F$6666,6,FALSE),0)</f>
        <v>0</v>
      </c>
      <c r="E1052" s="297"/>
    </row>
    <row r="1053" ht="36" customHeight="1" spans="1:5">
      <c r="A1053" s="416" t="s">
        <v>1930</v>
      </c>
      <c r="B1053" s="288" t="s">
        <v>138</v>
      </c>
      <c r="C1053" s="323" t="str">
        <f>IFERROR(VLOOKUP(A1053,[3]表3支出执行情况!$A$5:$D$6666,4,FALSE),0)</f>
        <v/>
      </c>
      <c r="D1053" s="326">
        <f>IFERROR(VLOOKUP(--A1053,[3]表10支出预算!$A$4:$F$6666,6,FALSE),0)</f>
        <v>0</v>
      </c>
      <c r="E1053" s="292"/>
    </row>
    <row r="1054" ht="36" customHeight="1" spans="1:5">
      <c r="A1054" s="416" t="s">
        <v>1931</v>
      </c>
      <c r="B1054" s="288" t="s">
        <v>140</v>
      </c>
      <c r="C1054" s="323" t="str">
        <f>IFERROR(VLOOKUP(A1054,[3]表3支出执行情况!$A$5:$D$6666,4,FALSE),0)</f>
        <v/>
      </c>
      <c r="D1054" s="326">
        <f>IFERROR(VLOOKUP(--A1054,[3]表10支出预算!$A$4:$F$6666,6,FALSE),0)</f>
        <v>0</v>
      </c>
      <c r="E1054" s="292"/>
    </row>
    <row r="1055" ht="36" customHeight="1" spans="1:5">
      <c r="A1055" s="416" t="s">
        <v>1932</v>
      </c>
      <c r="B1055" s="288" t="s">
        <v>142</v>
      </c>
      <c r="C1055" s="323" t="str">
        <f>IFERROR(VLOOKUP(A1055,[3]表3支出执行情况!$A$5:$D$6666,4,FALSE),0)</f>
        <v/>
      </c>
      <c r="D1055" s="326">
        <f>IFERROR(VLOOKUP(--A1055,[3]表10支出预算!$A$4:$F$6666,6,FALSE),0)</f>
        <v>0</v>
      </c>
      <c r="E1055" s="292"/>
    </row>
    <row r="1056" ht="36" customHeight="1" spans="1:5">
      <c r="A1056" s="416" t="s">
        <v>1933</v>
      </c>
      <c r="B1056" s="288" t="s">
        <v>1934</v>
      </c>
      <c r="C1056" s="323" t="str">
        <f>IFERROR(VLOOKUP(A1056,[3]表3支出执行情况!$A$5:$D$6666,4,FALSE),0)</f>
        <v/>
      </c>
      <c r="D1056" s="326">
        <f>IFERROR(VLOOKUP(--A1056,[3]表10支出预算!$A$4:$F$6666,6,FALSE),0)</f>
        <v>0</v>
      </c>
      <c r="E1056" s="292"/>
    </row>
    <row r="1057" ht="36" customHeight="1" spans="1:5">
      <c r="A1057" s="415" t="s">
        <v>1935</v>
      </c>
      <c r="B1057" s="285" t="s">
        <v>1936</v>
      </c>
      <c r="C1057" s="323">
        <f>IFERROR(VLOOKUP(A1057,[3]表3支出执行情况!$A$5:$D$6666,4,FALSE),0)</f>
        <v>1320</v>
      </c>
      <c r="D1057" s="323">
        <f>IFERROR(VLOOKUP(--A1057,[3]表10支出预算!$A$4:$F$6666,6,FALSE),0)</f>
        <v>746</v>
      </c>
      <c r="E1057" s="297">
        <f>(D1057-C1057)/C1057</f>
        <v>-0.435</v>
      </c>
    </row>
    <row r="1058" ht="36" customHeight="1" spans="1:5">
      <c r="A1058" s="416" t="s">
        <v>1937</v>
      </c>
      <c r="B1058" s="288" t="s">
        <v>138</v>
      </c>
      <c r="C1058" s="323">
        <f>IFERROR(VLOOKUP(A1058,[3]表3支出执行情况!$A$5:$D$6666,4,FALSE),0)</f>
        <v>300</v>
      </c>
      <c r="D1058" s="326">
        <f>IFERROR(VLOOKUP(--A1058,[3]表10支出预算!$A$4:$F$6666,6,FALSE),0)</f>
        <v>246</v>
      </c>
      <c r="E1058" s="292">
        <f>(D1058-C1058)/C1058</f>
        <v>-0.18</v>
      </c>
    </row>
    <row r="1059" ht="36" customHeight="1" spans="1:5">
      <c r="A1059" s="416" t="s">
        <v>1938</v>
      </c>
      <c r="B1059" s="288" t="s">
        <v>140</v>
      </c>
      <c r="C1059" s="323" t="str">
        <f>IFERROR(VLOOKUP(A1059,[3]表3支出执行情况!$A$5:$D$6666,4,FALSE),0)</f>
        <v/>
      </c>
      <c r="D1059" s="326">
        <f>IFERROR(VLOOKUP(--A1059,[3]表10支出预算!$A$4:$F$6666,6,FALSE),0)</f>
        <v>0</v>
      </c>
      <c r="E1059" s="292"/>
    </row>
    <row r="1060" ht="36" customHeight="1" spans="1:5">
      <c r="A1060" s="416" t="s">
        <v>1939</v>
      </c>
      <c r="B1060" s="288" t="s">
        <v>142</v>
      </c>
      <c r="C1060" s="323" t="str">
        <f>IFERROR(VLOOKUP(A1060,[3]表3支出执行情况!$A$5:$D$6666,4,FALSE),0)</f>
        <v/>
      </c>
      <c r="D1060" s="326">
        <f>IFERROR(VLOOKUP(--A1060,[3]表10支出预算!$A$4:$F$6666,6,FALSE),0)</f>
        <v>0</v>
      </c>
      <c r="E1060" s="292"/>
    </row>
    <row r="1061" ht="36" customHeight="1" spans="1:5">
      <c r="A1061" s="416" t="s">
        <v>1940</v>
      </c>
      <c r="B1061" s="288" t="s">
        <v>1941</v>
      </c>
      <c r="C1061" s="323" t="str">
        <f>IFERROR(VLOOKUP(A1061,[3]表3支出执行情况!$A$5:$D$6666,4,FALSE),0)</f>
        <v/>
      </c>
      <c r="D1061" s="326">
        <f>IFERROR(VLOOKUP(--A1061,[3]表10支出预算!$A$4:$F$6666,6,FALSE),0)</f>
        <v>0</v>
      </c>
      <c r="E1061" s="292"/>
    </row>
    <row r="1062" ht="36" customHeight="1" spans="1:5">
      <c r="A1062" s="416" t="s">
        <v>1942</v>
      </c>
      <c r="B1062" s="288" t="s">
        <v>1943</v>
      </c>
      <c r="C1062" s="323">
        <f>IFERROR(VLOOKUP(A1062,[3]表3支出执行情况!$A$5:$D$6666,4,FALSE),0)</f>
        <v>0</v>
      </c>
      <c r="D1062" s="326">
        <f>IFERROR(VLOOKUP(--A1062,[3]表10支出预算!$A$4:$F$6666,6,FALSE),0)</f>
        <v>0</v>
      </c>
      <c r="E1062" s="292"/>
    </row>
    <row r="1063" ht="36" customHeight="1" spans="1:5">
      <c r="A1063" s="416" t="s">
        <v>1944</v>
      </c>
      <c r="B1063" s="288" t="s">
        <v>1945</v>
      </c>
      <c r="C1063" s="323" t="str">
        <f>IFERROR(VLOOKUP(A1063,[3]表3支出执行情况!$A$5:$D$6666,4,FALSE),0)</f>
        <v/>
      </c>
      <c r="D1063" s="326">
        <f>IFERROR(VLOOKUP(--A1063,[3]表10支出预算!$A$4:$F$6666,6,FALSE),0)</f>
        <v>0</v>
      </c>
      <c r="E1063" s="292"/>
    </row>
    <row r="1064" ht="36" customHeight="1" spans="1:5">
      <c r="A1064" s="416" t="s">
        <v>1946</v>
      </c>
      <c r="B1064" s="288" t="s">
        <v>1947</v>
      </c>
      <c r="C1064" s="323" t="str">
        <f>IFERROR(VLOOKUP(A1064,[3]表3支出执行情况!$A$5:$D$6666,4,FALSE),0)</f>
        <v/>
      </c>
      <c r="D1064" s="326">
        <f>IFERROR(VLOOKUP(--A1064,[3]表10支出预算!$A$4:$F$6666,6,FALSE),0)</f>
        <v>0</v>
      </c>
      <c r="E1064" s="292"/>
    </row>
    <row r="1065" ht="36" customHeight="1" spans="1:5">
      <c r="A1065" s="416" t="s">
        <v>1948</v>
      </c>
      <c r="B1065" s="288" t="s">
        <v>1949</v>
      </c>
      <c r="C1065" s="323">
        <f>IFERROR(VLOOKUP(A1065,[3]表3支出执行情况!$A$5:$D$6666,4,FALSE),0)</f>
        <v>0</v>
      </c>
      <c r="D1065" s="326">
        <f>IFERROR(VLOOKUP(--A1065,[3]表10支出预算!$A$4:$F$6666,6,FALSE),0)</f>
        <v>0</v>
      </c>
      <c r="E1065" s="292"/>
    </row>
    <row r="1066" ht="36" customHeight="1" spans="1:5">
      <c r="A1066" s="416" t="s">
        <v>1950</v>
      </c>
      <c r="B1066" s="288" t="s">
        <v>1951</v>
      </c>
      <c r="C1066" s="323">
        <f>IFERROR(VLOOKUP(A1066,[3]表3支出执行情况!$A$5:$D$6666,4,FALSE),0)</f>
        <v>0</v>
      </c>
      <c r="D1066" s="326">
        <f>IFERROR(VLOOKUP(--A1066,[3]表10支出预算!$A$4:$F$6666,6,FALSE),0)</f>
        <v>0</v>
      </c>
      <c r="E1066" s="292"/>
    </row>
    <row r="1067" ht="36" customHeight="1" spans="1:5">
      <c r="A1067" s="416" t="s">
        <v>1952</v>
      </c>
      <c r="B1067" s="288" t="s">
        <v>1953</v>
      </c>
      <c r="C1067" s="323">
        <f>IFERROR(VLOOKUP(A1067,[3]表3支出执行情况!$A$5:$D$6666,4,FALSE),0)</f>
        <v>0</v>
      </c>
      <c r="D1067" s="326">
        <f>IFERROR(VLOOKUP(--A1067,[3]表10支出预算!$A$4:$F$6666,6,FALSE),0)</f>
        <v>0</v>
      </c>
      <c r="E1067" s="292"/>
    </row>
    <row r="1068" ht="36" customHeight="1" spans="1:5">
      <c r="A1068" s="416" t="s">
        <v>1954</v>
      </c>
      <c r="B1068" s="288" t="s">
        <v>1825</v>
      </c>
      <c r="C1068" s="323">
        <f>IFERROR(VLOOKUP(A1068,[3]表3支出执行情况!$A$5:$D$6666,4,FALSE),0)</f>
        <v>0</v>
      </c>
      <c r="D1068" s="326">
        <f>IFERROR(VLOOKUP(--A1068,[3]表10支出预算!$A$4:$F$6666,6,FALSE),0)</f>
        <v>0</v>
      </c>
      <c r="E1068" s="292"/>
    </row>
    <row r="1069" ht="36" customHeight="1" spans="1:5">
      <c r="A1069" s="416" t="s">
        <v>1955</v>
      </c>
      <c r="B1069" s="288" t="s">
        <v>1956</v>
      </c>
      <c r="C1069" s="323">
        <f>IFERROR(VLOOKUP(A1069,[3]表3支出执行情况!$A$5:$D$6666,4,FALSE),0)</f>
        <v>0</v>
      </c>
      <c r="D1069" s="326">
        <f>IFERROR(VLOOKUP(--A1069,[3]表10支出预算!$A$4:$F$6666,6,FALSE),0)</f>
        <v>0</v>
      </c>
      <c r="E1069" s="292"/>
    </row>
    <row r="1070" ht="36" customHeight="1" spans="1:5">
      <c r="A1070" s="418">
        <v>2150516</v>
      </c>
      <c r="B1070" s="428" t="s">
        <v>1957</v>
      </c>
      <c r="C1070" s="323" t="str">
        <f>IFERROR(VLOOKUP(A1070,[3]表3支出执行情况!$A$5:$D$6666,4,FALSE),0)</f>
        <v/>
      </c>
      <c r="D1070" s="326">
        <f>IFERROR(VLOOKUP(--A1070,[3]表10支出预算!$A$4:$F$6666,6,FALSE),0)</f>
        <v>0</v>
      </c>
      <c r="E1070" s="292"/>
    </row>
    <row r="1071" ht="36" customHeight="1" spans="1:5">
      <c r="A1071" s="418">
        <v>2150517</v>
      </c>
      <c r="B1071" s="428" t="s">
        <v>1958</v>
      </c>
      <c r="C1071" s="323">
        <f>IFERROR(VLOOKUP(A1071,[3]表3支出执行情况!$A$5:$D$6666,4,FALSE),0)</f>
        <v>1020</v>
      </c>
      <c r="D1071" s="326">
        <f>IFERROR(VLOOKUP(--A1071,[3]表10支出预算!$A$4:$F$6666,6,FALSE),0)</f>
        <v>500</v>
      </c>
      <c r="E1071" s="292">
        <f>(D1071-C1071)/C1071</f>
        <v>-0.51</v>
      </c>
    </row>
    <row r="1072" ht="36" customHeight="1" spans="1:5">
      <c r="A1072" s="418">
        <v>2150550</v>
      </c>
      <c r="B1072" s="428" t="s">
        <v>156</v>
      </c>
      <c r="C1072" s="323" t="str">
        <f>IFERROR(VLOOKUP(A1072,[3]表3支出执行情况!$A$5:$D$6666,4,FALSE),0)</f>
        <v/>
      </c>
      <c r="D1072" s="326">
        <f>IFERROR(VLOOKUP(--A1072,[3]表10支出预算!$A$4:$F$6666,6,FALSE),0)</f>
        <v>0</v>
      </c>
      <c r="E1072" s="292"/>
    </row>
    <row r="1073" ht="36" customHeight="1" spans="1:5">
      <c r="A1073" s="416" t="s">
        <v>1959</v>
      </c>
      <c r="B1073" s="288" t="s">
        <v>1960</v>
      </c>
      <c r="C1073" s="323">
        <f>IFERROR(VLOOKUP(A1073,[3]表3支出执行情况!$A$5:$D$6666,4,FALSE),0)</f>
        <v>0</v>
      </c>
      <c r="D1073" s="326">
        <f>IFERROR(VLOOKUP(--A1073,[3]表10支出预算!$A$4:$F$6666,6,FALSE),0)</f>
        <v>0</v>
      </c>
      <c r="E1073" s="292"/>
    </row>
    <row r="1074" ht="36" customHeight="1" spans="1:5">
      <c r="A1074" s="415" t="s">
        <v>1961</v>
      </c>
      <c r="B1074" s="285" t="s">
        <v>1962</v>
      </c>
      <c r="C1074" s="323">
        <f>IFERROR(VLOOKUP(A1074,[3]表3支出执行情况!$A$5:$D$6666,4,FALSE),0)</f>
        <v>0</v>
      </c>
      <c r="D1074" s="323">
        <f>IFERROR(VLOOKUP(--A1074,[3]表10支出预算!$A$4:$F$6666,6,FALSE),0)</f>
        <v>0</v>
      </c>
      <c r="E1074" s="297"/>
    </row>
    <row r="1075" ht="36" customHeight="1" spans="1:5">
      <c r="A1075" s="416" t="s">
        <v>1963</v>
      </c>
      <c r="B1075" s="288" t="s">
        <v>138</v>
      </c>
      <c r="C1075" s="323">
        <f>IFERROR(VLOOKUP(A1075,[3]表3支出执行情况!$A$5:$D$6666,4,FALSE),0)</f>
        <v>0</v>
      </c>
      <c r="D1075" s="326">
        <f>IFERROR(VLOOKUP(--A1075,[3]表10支出预算!$A$4:$F$6666,6,FALSE),0)</f>
        <v>0</v>
      </c>
      <c r="E1075" s="292"/>
    </row>
    <row r="1076" ht="36" customHeight="1" spans="1:5">
      <c r="A1076" s="416" t="s">
        <v>1964</v>
      </c>
      <c r="B1076" s="288" t="s">
        <v>140</v>
      </c>
      <c r="C1076" s="323" t="str">
        <f>IFERROR(VLOOKUP(A1076,[3]表3支出执行情况!$A$5:$D$6666,4,FALSE),0)</f>
        <v/>
      </c>
      <c r="D1076" s="326">
        <f>IFERROR(VLOOKUP(--A1076,[3]表10支出预算!$A$4:$F$6666,6,FALSE),0)</f>
        <v>0</v>
      </c>
      <c r="E1076" s="292"/>
    </row>
    <row r="1077" ht="36" customHeight="1" spans="1:5">
      <c r="A1077" s="416" t="s">
        <v>1965</v>
      </c>
      <c r="B1077" s="288" t="s">
        <v>142</v>
      </c>
      <c r="C1077" s="323" t="str">
        <f>IFERROR(VLOOKUP(A1077,[3]表3支出执行情况!$A$5:$D$6666,4,FALSE),0)</f>
        <v/>
      </c>
      <c r="D1077" s="326">
        <f>IFERROR(VLOOKUP(--A1077,[3]表10支出预算!$A$4:$F$6666,6,FALSE),0)</f>
        <v>0</v>
      </c>
      <c r="E1077" s="292"/>
    </row>
    <row r="1078" ht="36" customHeight="1" spans="1:5">
      <c r="A1078" s="416" t="s">
        <v>1966</v>
      </c>
      <c r="B1078" s="288" t="s">
        <v>1967</v>
      </c>
      <c r="C1078" s="323" t="str">
        <f>IFERROR(VLOOKUP(A1078,[3]表3支出执行情况!$A$5:$D$6666,4,FALSE),0)</f>
        <v/>
      </c>
      <c r="D1078" s="326">
        <f>IFERROR(VLOOKUP(--A1078,[3]表10支出预算!$A$4:$F$6666,6,FALSE),0)</f>
        <v>0</v>
      </c>
      <c r="E1078" s="292"/>
    </row>
    <row r="1079" ht="36" customHeight="1" spans="1:5">
      <c r="A1079" s="416" t="s">
        <v>1968</v>
      </c>
      <c r="B1079" s="288" t="s">
        <v>1969</v>
      </c>
      <c r="C1079" s="323" t="str">
        <f>IFERROR(VLOOKUP(A1079,[3]表3支出执行情况!$A$5:$D$6666,4,FALSE),0)</f>
        <v/>
      </c>
      <c r="D1079" s="326">
        <f>IFERROR(VLOOKUP(--A1079,[3]表10支出预算!$A$4:$F$6666,6,FALSE),0)</f>
        <v>0</v>
      </c>
      <c r="E1079" s="292"/>
    </row>
    <row r="1080" ht="36" customHeight="1" spans="1:5">
      <c r="A1080" s="416" t="s">
        <v>1970</v>
      </c>
      <c r="B1080" s="288" t="s">
        <v>1971</v>
      </c>
      <c r="C1080" s="323">
        <f>IFERROR(VLOOKUP(A1080,[3]表3支出执行情况!$A$5:$D$6666,4,FALSE),0)</f>
        <v>0</v>
      </c>
      <c r="D1080" s="326">
        <f>IFERROR(VLOOKUP(--A1080,[3]表10支出预算!$A$4:$F$6666,6,FALSE),0)</f>
        <v>0</v>
      </c>
      <c r="E1080" s="292"/>
    </row>
    <row r="1081" ht="36" customHeight="1" spans="1:5">
      <c r="A1081" s="415" t="s">
        <v>1972</v>
      </c>
      <c r="B1081" s="285" t="s">
        <v>1973</v>
      </c>
      <c r="C1081" s="323">
        <f>IFERROR(VLOOKUP(A1081,[3]表3支出执行情况!$A$5:$D$6666,4,FALSE),0)</f>
        <v>722</v>
      </c>
      <c r="D1081" s="323">
        <f>IFERROR(VLOOKUP(--A1081,[3]表10支出预算!$A$4:$F$6666,6,FALSE),0)</f>
        <v>1217</v>
      </c>
      <c r="E1081" s="297">
        <f>(D1081-C1081)/C1081</f>
        <v>0.686</v>
      </c>
    </row>
    <row r="1082" ht="36" customHeight="1" spans="1:5">
      <c r="A1082" s="416" t="s">
        <v>1974</v>
      </c>
      <c r="B1082" s="288" t="s">
        <v>138</v>
      </c>
      <c r="C1082" s="323">
        <f>IFERROR(VLOOKUP(A1082,[3]表3支出执行情况!$A$5:$D$6666,4,FALSE),0)</f>
        <v>722</v>
      </c>
      <c r="D1082" s="326">
        <f>IFERROR(VLOOKUP(--A1082,[3]表10支出预算!$A$4:$F$6666,6,FALSE),0)</f>
        <v>652</v>
      </c>
      <c r="E1082" s="292">
        <f>(D1082-C1082)/C1082</f>
        <v>-0.097</v>
      </c>
    </row>
    <row r="1083" ht="36" customHeight="1" spans="1:5">
      <c r="A1083" s="416" t="s">
        <v>1975</v>
      </c>
      <c r="B1083" s="288" t="s">
        <v>140</v>
      </c>
      <c r="C1083" s="323" t="str">
        <f>IFERROR(VLOOKUP(A1083,[3]表3支出执行情况!$A$5:$D$6666,4,FALSE),0)</f>
        <v/>
      </c>
      <c r="D1083" s="326">
        <f>IFERROR(VLOOKUP(--A1083,[3]表10支出预算!$A$4:$F$6666,6,FALSE),0)</f>
        <v>0</v>
      </c>
      <c r="E1083" s="292"/>
    </row>
    <row r="1084" ht="36" customHeight="1" spans="1:5">
      <c r="A1084" s="416" t="s">
        <v>1976</v>
      </c>
      <c r="B1084" s="288" t="s">
        <v>142</v>
      </c>
      <c r="C1084" s="323" t="str">
        <f>IFERROR(VLOOKUP(A1084,[3]表3支出执行情况!$A$5:$D$6666,4,FALSE),0)</f>
        <v/>
      </c>
      <c r="D1084" s="326">
        <f>IFERROR(VLOOKUP(--A1084,[3]表10支出预算!$A$4:$F$6666,6,FALSE),0)</f>
        <v>0</v>
      </c>
      <c r="E1084" s="292"/>
    </row>
    <row r="1085" ht="36" customHeight="1" spans="1:5">
      <c r="A1085" s="416" t="s">
        <v>1977</v>
      </c>
      <c r="B1085" s="288" t="s">
        <v>1978</v>
      </c>
      <c r="C1085" s="323" t="str">
        <f>IFERROR(VLOOKUP(A1085,[3]表3支出执行情况!$A$5:$D$6666,4,FALSE),0)</f>
        <v/>
      </c>
      <c r="D1085" s="326">
        <f>IFERROR(VLOOKUP(--A1085,[3]表10支出预算!$A$4:$F$6666,6,FALSE),0)</f>
        <v>0</v>
      </c>
      <c r="E1085" s="292"/>
    </row>
    <row r="1086" ht="36" customHeight="1" spans="1:5">
      <c r="A1086" s="416" t="s">
        <v>1979</v>
      </c>
      <c r="B1086" s="288" t="s">
        <v>1980</v>
      </c>
      <c r="C1086" s="323">
        <f>IFERROR(VLOOKUP(A1086,[3]表3支出执行情况!$A$5:$D$6666,4,FALSE),0)</f>
        <v>0</v>
      </c>
      <c r="D1086" s="326">
        <f>IFERROR(VLOOKUP(--A1086,[3]表10支出预算!$A$4:$F$6666,6,FALSE),0)</f>
        <v>350</v>
      </c>
      <c r="E1086" s="292"/>
    </row>
    <row r="1087" ht="36" customHeight="1" spans="1:5">
      <c r="A1087" s="418">
        <v>2150806</v>
      </c>
      <c r="B1087" s="425" t="s">
        <v>1981</v>
      </c>
      <c r="C1087" s="323" t="str">
        <f>IFERROR(VLOOKUP(A1087,[3]表3支出执行情况!$A$5:$D$6666,4,FALSE),0)</f>
        <v/>
      </c>
      <c r="D1087" s="326">
        <f>IFERROR(VLOOKUP(--A1087,[3]表10支出预算!$A$4:$F$6666,6,FALSE),0)</f>
        <v>0</v>
      </c>
      <c r="E1087" s="292"/>
    </row>
    <row r="1088" ht="36" customHeight="1" spans="1:5">
      <c r="A1088" s="416" t="s">
        <v>1982</v>
      </c>
      <c r="B1088" s="288" t="s">
        <v>1983</v>
      </c>
      <c r="C1088" s="323">
        <f>IFERROR(VLOOKUP(A1088,[3]表3支出执行情况!$A$5:$D$6666,4,FALSE),0)</f>
        <v>0</v>
      </c>
      <c r="D1088" s="326">
        <f>IFERROR(VLOOKUP(--A1088,[3]表10支出预算!$A$4:$F$6666,6,FALSE),0)</f>
        <v>215</v>
      </c>
      <c r="E1088" s="292"/>
    </row>
    <row r="1089" ht="36" customHeight="1" spans="1:5">
      <c r="A1089" s="415" t="s">
        <v>1984</v>
      </c>
      <c r="B1089" s="285" t="s">
        <v>1985</v>
      </c>
      <c r="C1089" s="323">
        <f>IFERROR(VLOOKUP(A1089,[3]表3支出执行情况!$A$5:$D$6666,4,FALSE),0)</f>
        <v>0</v>
      </c>
      <c r="D1089" s="323">
        <f>IFERROR(VLOOKUP(--A1089,[3]表10支出预算!$A$4:$F$6666,6,FALSE),0)</f>
        <v>0</v>
      </c>
      <c r="E1089" s="297"/>
    </row>
    <row r="1090" ht="36" customHeight="1" spans="1:5">
      <c r="A1090" s="416" t="s">
        <v>1986</v>
      </c>
      <c r="B1090" s="288" t="s">
        <v>1987</v>
      </c>
      <c r="C1090" s="323" t="str">
        <f>IFERROR(VLOOKUP(A1090,[3]表3支出执行情况!$A$5:$D$6666,4,FALSE),0)</f>
        <v/>
      </c>
      <c r="D1090" s="326">
        <f>IFERROR(VLOOKUP(--A1090,[3]表10支出预算!$A$4:$F$6666,6,FALSE),0)</f>
        <v>0</v>
      </c>
      <c r="E1090" s="292"/>
    </row>
    <row r="1091" ht="36" customHeight="1" spans="1:5">
      <c r="A1091" s="416" t="s">
        <v>1988</v>
      </c>
      <c r="B1091" s="288" t="s">
        <v>1989</v>
      </c>
      <c r="C1091" s="323">
        <f>IFERROR(VLOOKUP(A1091,[3]表3支出执行情况!$A$5:$D$6666,4,FALSE),0)</f>
        <v>0</v>
      </c>
      <c r="D1091" s="326">
        <f>IFERROR(VLOOKUP(--A1091,[3]表10支出预算!$A$4:$F$6666,6,FALSE),0)</f>
        <v>0</v>
      </c>
      <c r="E1091" s="292"/>
    </row>
    <row r="1092" ht="36" customHeight="1" spans="1:5">
      <c r="A1092" s="416" t="s">
        <v>1990</v>
      </c>
      <c r="B1092" s="288" t="s">
        <v>1991</v>
      </c>
      <c r="C1092" s="323">
        <f>IFERROR(VLOOKUP(A1092,[3]表3支出执行情况!$A$5:$D$6666,4,FALSE),0)</f>
        <v>0</v>
      </c>
      <c r="D1092" s="326">
        <f>IFERROR(VLOOKUP(--A1092,[3]表10支出预算!$A$4:$F$6666,6,FALSE),0)</f>
        <v>0</v>
      </c>
      <c r="E1092" s="292"/>
    </row>
    <row r="1093" ht="36" customHeight="1" spans="1:5">
      <c r="A1093" s="416" t="s">
        <v>1992</v>
      </c>
      <c r="B1093" s="288" t="s">
        <v>1993</v>
      </c>
      <c r="C1093" s="323" t="str">
        <f>IFERROR(VLOOKUP(A1093,[3]表3支出执行情况!$A$5:$D$6666,4,FALSE),0)</f>
        <v/>
      </c>
      <c r="D1093" s="326">
        <f>IFERROR(VLOOKUP(--A1093,[3]表10支出预算!$A$4:$F$6666,6,FALSE),0)</f>
        <v>0</v>
      </c>
      <c r="E1093" s="292"/>
    </row>
    <row r="1094" ht="36" customHeight="1" spans="1:5">
      <c r="A1094" s="416" t="s">
        <v>1994</v>
      </c>
      <c r="B1094" s="288" t="s">
        <v>1995</v>
      </c>
      <c r="C1094" s="323">
        <f>IFERROR(VLOOKUP(A1094,[3]表3支出执行情况!$A$5:$D$6666,4,FALSE),0)</f>
        <v>0</v>
      </c>
      <c r="D1094" s="326">
        <f>IFERROR(VLOOKUP(--A1094,[3]表10支出预算!$A$4:$F$6666,6,FALSE),0)</f>
        <v>0</v>
      </c>
      <c r="E1094" s="292"/>
    </row>
    <row r="1095" ht="36" customHeight="1" spans="1:5">
      <c r="A1095" s="415" t="s">
        <v>1996</v>
      </c>
      <c r="B1095" s="420" t="s">
        <v>518</v>
      </c>
      <c r="C1095" s="323">
        <f>IFERROR(VLOOKUP(A1095,[3]表3支出执行情况!$A$5:$D$6666,4,FALSE),0)</f>
        <v>0</v>
      </c>
      <c r="D1095" s="429">
        <f>IFERROR(VLOOKUP(--A1095,[3]表10支出预算!$A$4:$F$6666,6,FALSE),0)</f>
        <v>0</v>
      </c>
      <c r="E1095" s="297"/>
    </row>
    <row r="1096" ht="36" customHeight="1" spans="1:5">
      <c r="A1096" s="415" t="s">
        <v>97</v>
      </c>
      <c r="B1096" s="285" t="s">
        <v>98</v>
      </c>
      <c r="C1096" s="323">
        <f>IFERROR(VLOOKUP(A1096,[3]表3支出执行情况!$A$5:$D$6666,4,FALSE),0)</f>
        <v>1964</v>
      </c>
      <c r="D1096" s="323">
        <f>IFERROR(VLOOKUP(--A1096,[3]表10支出预算!$A$4:$F$6666,6,FALSE),0)</f>
        <v>1498</v>
      </c>
      <c r="E1096" s="297">
        <f>(D1096-C1096)/C1096</f>
        <v>-0.237</v>
      </c>
    </row>
    <row r="1097" ht="36" customHeight="1" spans="1:5">
      <c r="A1097" s="415" t="s">
        <v>1997</v>
      </c>
      <c r="B1097" s="285" t="s">
        <v>1998</v>
      </c>
      <c r="C1097" s="323">
        <f>IFERROR(VLOOKUP(A1097,[3]表3支出执行情况!$A$5:$D$6666,4,FALSE),0)</f>
        <v>1818</v>
      </c>
      <c r="D1097" s="323">
        <f>IFERROR(VLOOKUP(--A1097,[3]表10支出预算!$A$4:$F$6666,6,FALSE),0)</f>
        <v>1498</v>
      </c>
      <c r="E1097" s="297">
        <f>(D1097-C1097)/C1097</f>
        <v>-0.176</v>
      </c>
    </row>
    <row r="1098" ht="36" customHeight="1" spans="1:5">
      <c r="A1098" s="416" t="s">
        <v>1999</v>
      </c>
      <c r="B1098" s="288" t="s">
        <v>138</v>
      </c>
      <c r="C1098" s="323">
        <f>IFERROR(VLOOKUP(A1098,[3]表3支出执行情况!$A$5:$D$6666,4,FALSE),0)</f>
        <v>234</v>
      </c>
      <c r="D1098" s="326">
        <f>IFERROR(VLOOKUP(--A1098,[3]表10支出预算!$A$4:$F$6666,6,FALSE),0)</f>
        <v>198</v>
      </c>
      <c r="E1098" s="292">
        <f>(D1098-C1098)/C1098</f>
        <v>-0.154</v>
      </c>
    </row>
    <row r="1099" ht="36" customHeight="1" spans="1:5">
      <c r="A1099" s="416" t="s">
        <v>2000</v>
      </c>
      <c r="B1099" s="288" t="s">
        <v>140</v>
      </c>
      <c r="C1099" s="323" t="str">
        <f>IFERROR(VLOOKUP(A1099,[3]表3支出执行情况!$A$5:$D$6666,4,FALSE),0)</f>
        <v/>
      </c>
      <c r="D1099" s="326">
        <f>IFERROR(VLOOKUP(--A1099,[3]表10支出预算!$A$4:$F$6666,6,FALSE),0)</f>
        <v>0</v>
      </c>
      <c r="E1099" s="292"/>
    </row>
    <row r="1100" ht="36" customHeight="1" spans="1:5">
      <c r="A1100" s="416" t="s">
        <v>2001</v>
      </c>
      <c r="B1100" s="288" t="s">
        <v>142</v>
      </c>
      <c r="C1100" s="323" t="str">
        <f>IFERROR(VLOOKUP(A1100,[3]表3支出执行情况!$A$5:$D$6666,4,FALSE),0)</f>
        <v/>
      </c>
      <c r="D1100" s="326">
        <f>IFERROR(VLOOKUP(--A1100,[3]表10支出预算!$A$4:$F$6666,6,FALSE),0)</f>
        <v>0</v>
      </c>
      <c r="E1100" s="292"/>
    </row>
    <row r="1101" ht="36" customHeight="1" spans="1:5">
      <c r="A1101" s="416" t="s">
        <v>2002</v>
      </c>
      <c r="B1101" s="288" t="s">
        <v>2003</v>
      </c>
      <c r="C1101" s="323" t="str">
        <f>IFERROR(VLOOKUP(A1101,[3]表3支出执行情况!$A$5:$D$6666,4,FALSE),0)</f>
        <v/>
      </c>
      <c r="D1101" s="326">
        <f>IFERROR(VLOOKUP(--A1101,[3]表10支出预算!$A$4:$F$6666,6,FALSE),0)</f>
        <v>0</v>
      </c>
      <c r="E1101" s="292"/>
    </row>
    <row r="1102" ht="36" customHeight="1" spans="1:5">
      <c r="A1102" s="416" t="s">
        <v>2004</v>
      </c>
      <c r="B1102" s="288" t="s">
        <v>2005</v>
      </c>
      <c r="C1102" s="323" t="str">
        <f>IFERROR(VLOOKUP(A1102,[3]表3支出执行情况!$A$5:$D$6666,4,FALSE),0)</f>
        <v/>
      </c>
      <c r="D1102" s="326">
        <f>IFERROR(VLOOKUP(--A1102,[3]表10支出预算!$A$4:$F$6666,6,FALSE),0)</f>
        <v>0</v>
      </c>
      <c r="E1102" s="292"/>
    </row>
    <row r="1103" ht="36" customHeight="1" spans="1:5">
      <c r="A1103" s="416" t="s">
        <v>2006</v>
      </c>
      <c r="B1103" s="288" t="s">
        <v>2007</v>
      </c>
      <c r="C1103" s="323" t="str">
        <f>IFERROR(VLOOKUP(A1103,[3]表3支出执行情况!$A$5:$D$6666,4,FALSE),0)</f>
        <v/>
      </c>
      <c r="D1103" s="326">
        <f>IFERROR(VLOOKUP(--A1103,[3]表10支出预算!$A$4:$F$6666,6,FALSE),0)</f>
        <v>0</v>
      </c>
      <c r="E1103" s="292"/>
    </row>
    <row r="1104" ht="36" customHeight="1" spans="1:5">
      <c r="A1104" s="416" t="s">
        <v>2008</v>
      </c>
      <c r="B1104" s="288" t="s">
        <v>2009</v>
      </c>
      <c r="C1104" s="323" t="str">
        <f>IFERROR(VLOOKUP(A1104,[3]表3支出执行情况!$A$5:$D$6666,4,FALSE),0)</f>
        <v/>
      </c>
      <c r="D1104" s="326">
        <f>IFERROR(VLOOKUP(--A1104,[3]表10支出预算!$A$4:$F$6666,6,FALSE),0)</f>
        <v>0</v>
      </c>
      <c r="E1104" s="292"/>
    </row>
    <row r="1105" ht="36" customHeight="1" spans="1:5">
      <c r="A1105" s="416" t="s">
        <v>2010</v>
      </c>
      <c r="B1105" s="288" t="s">
        <v>156</v>
      </c>
      <c r="C1105" s="323" t="str">
        <f>IFERROR(VLOOKUP(A1105,[3]表3支出执行情况!$A$5:$D$6666,4,FALSE),0)</f>
        <v/>
      </c>
      <c r="D1105" s="326">
        <f>IFERROR(VLOOKUP(--A1105,[3]表10支出预算!$A$4:$F$6666,6,FALSE),0)</f>
        <v>0</v>
      </c>
      <c r="E1105" s="292"/>
    </row>
    <row r="1106" ht="36" customHeight="1" spans="1:5">
      <c r="A1106" s="416" t="s">
        <v>2011</v>
      </c>
      <c r="B1106" s="288" t="s">
        <v>2012</v>
      </c>
      <c r="C1106" s="323">
        <f>IFERROR(VLOOKUP(A1106,[3]表3支出执行情况!$A$5:$D$6666,4,FALSE),0)</f>
        <v>1584</v>
      </c>
      <c r="D1106" s="326">
        <f>IFERROR(VLOOKUP(--A1106,[3]表10支出预算!$A$4:$F$6666,6,FALSE),0)</f>
        <v>1300</v>
      </c>
      <c r="E1106" s="292">
        <f>(D1106-C1106)/C1106</f>
        <v>-0.179</v>
      </c>
    </row>
    <row r="1107" ht="36" customHeight="1" spans="1:5">
      <c r="A1107" s="415" t="s">
        <v>2013</v>
      </c>
      <c r="B1107" s="285" t="s">
        <v>2014</v>
      </c>
      <c r="C1107" s="323">
        <f>IFERROR(VLOOKUP(A1107,[3]表3支出执行情况!$A$5:$D$6666,4,FALSE),0)</f>
        <v>146</v>
      </c>
      <c r="D1107" s="323">
        <f>IFERROR(VLOOKUP(--A1107,[3]表10支出预算!$A$4:$F$6666,6,FALSE),0)</f>
        <v>0</v>
      </c>
      <c r="E1107" s="297">
        <f>(D1107-C1107)/C1107</f>
        <v>-1</v>
      </c>
    </row>
    <row r="1108" ht="36" customHeight="1" spans="1:5">
      <c r="A1108" s="416" t="s">
        <v>2015</v>
      </c>
      <c r="B1108" s="288" t="s">
        <v>138</v>
      </c>
      <c r="C1108" s="323">
        <f>IFERROR(VLOOKUP(A1108,[3]表3支出执行情况!$A$5:$D$6666,4,FALSE),0)</f>
        <v>0</v>
      </c>
      <c r="D1108" s="326">
        <f>IFERROR(VLOOKUP(--A1108,[3]表10支出预算!$A$4:$F$6666,6,FALSE),0)</f>
        <v>0</v>
      </c>
      <c r="E1108" s="292"/>
    </row>
    <row r="1109" ht="36" customHeight="1" spans="1:5">
      <c r="A1109" s="416" t="s">
        <v>2016</v>
      </c>
      <c r="B1109" s="288" t="s">
        <v>140</v>
      </c>
      <c r="C1109" s="323" t="str">
        <f>IFERROR(VLOOKUP(A1109,[3]表3支出执行情况!$A$5:$D$6666,4,FALSE),0)</f>
        <v/>
      </c>
      <c r="D1109" s="326">
        <f>IFERROR(VLOOKUP(--A1109,[3]表10支出预算!$A$4:$F$6666,6,FALSE),0)</f>
        <v>0</v>
      </c>
      <c r="E1109" s="292"/>
    </row>
    <row r="1110" ht="36" customHeight="1" spans="1:5">
      <c r="A1110" s="416" t="s">
        <v>2017</v>
      </c>
      <c r="B1110" s="288" t="s">
        <v>142</v>
      </c>
      <c r="C1110" s="323" t="str">
        <f>IFERROR(VLOOKUP(A1110,[3]表3支出执行情况!$A$5:$D$6666,4,FALSE),0)</f>
        <v/>
      </c>
      <c r="D1110" s="326">
        <f>IFERROR(VLOOKUP(--A1110,[3]表10支出预算!$A$4:$F$6666,6,FALSE),0)</f>
        <v>0</v>
      </c>
      <c r="E1110" s="292"/>
    </row>
    <row r="1111" ht="36" customHeight="1" spans="1:5">
      <c r="A1111" s="416" t="s">
        <v>2018</v>
      </c>
      <c r="B1111" s="288" t="s">
        <v>2019</v>
      </c>
      <c r="C1111" s="323" t="str">
        <f>IFERROR(VLOOKUP(A1111,[3]表3支出执行情况!$A$5:$D$6666,4,FALSE),0)</f>
        <v/>
      </c>
      <c r="D1111" s="326">
        <f>IFERROR(VLOOKUP(--A1111,[3]表10支出预算!$A$4:$F$6666,6,FALSE),0)</f>
        <v>0</v>
      </c>
      <c r="E1111" s="292"/>
    </row>
    <row r="1112" ht="36" customHeight="1" spans="1:5">
      <c r="A1112" s="416" t="s">
        <v>2020</v>
      </c>
      <c r="B1112" s="288" t="s">
        <v>2021</v>
      </c>
      <c r="C1112" s="323">
        <f>IFERROR(VLOOKUP(A1112,[3]表3支出执行情况!$A$5:$D$6666,4,FALSE),0)</f>
        <v>146</v>
      </c>
      <c r="D1112" s="326">
        <f>IFERROR(VLOOKUP(--A1112,[3]表10支出预算!$A$4:$F$6666,6,FALSE),0)</f>
        <v>0</v>
      </c>
      <c r="E1112" s="292">
        <f>(D1112-C1112)/C1112</f>
        <v>-1</v>
      </c>
    </row>
    <row r="1113" ht="36" customHeight="1" spans="1:5">
      <c r="A1113" s="415" t="s">
        <v>2022</v>
      </c>
      <c r="B1113" s="285" t="s">
        <v>2023</v>
      </c>
      <c r="C1113" s="323">
        <f>IFERROR(VLOOKUP(A1113,[3]表3支出执行情况!$A$5:$D$6666,4,FALSE),0)</f>
        <v>0</v>
      </c>
      <c r="D1113" s="323">
        <f>IFERROR(VLOOKUP(--A1113,[3]表10支出预算!$A$4:$F$6666,6,FALSE),0)</f>
        <v>0</v>
      </c>
      <c r="E1113" s="297"/>
    </row>
    <row r="1114" ht="36" customHeight="1" spans="1:5">
      <c r="A1114" s="416" t="s">
        <v>2024</v>
      </c>
      <c r="B1114" s="288" t="s">
        <v>2025</v>
      </c>
      <c r="C1114" s="323">
        <f>IFERROR(VLOOKUP(A1114,[3]表3支出执行情况!$A$5:$D$6666,4,FALSE),0)</f>
        <v>0</v>
      </c>
      <c r="D1114" s="326">
        <f>IFERROR(VLOOKUP(--A1114,[3]表10支出预算!$A$4:$F$6666,6,FALSE),0)</f>
        <v>0</v>
      </c>
      <c r="E1114" s="292"/>
    </row>
    <row r="1115" ht="36" customHeight="1" spans="1:5">
      <c r="A1115" s="416" t="s">
        <v>2026</v>
      </c>
      <c r="B1115" s="288" t="s">
        <v>2027</v>
      </c>
      <c r="C1115" s="323">
        <f>IFERROR(VLOOKUP(A1115,[3]表3支出执行情况!$A$5:$D$6666,4,FALSE),0)</f>
        <v>0</v>
      </c>
      <c r="D1115" s="326">
        <f>IFERROR(VLOOKUP(--A1115,[3]表10支出预算!$A$4:$F$6666,6,FALSE),0)</f>
        <v>0</v>
      </c>
      <c r="E1115" s="292"/>
    </row>
    <row r="1116" ht="36" customHeight="1" spans="1:5">
      <c r="A1116" s="419" t="s">
        <v>2028</v>
      </c>
      <c r="B1116" s="420" t="s">
        <v>518</v>
      </c>
      <c r="C1116" s="323">
        <f>IFERROR(VLOOKUP(A1116,[3]表3支出执行情况!$A$5:$D$6666,4,FALSE),0)</f>
        <v>0</v>
      </c>
      <c r="D1116" s="421">
        <f>IFERROR(VLOOKUP(--A1116,[3]表10支出预算!$A$4:$F$6666,6,FALSE),0)</f>
        <v>0</v>
      </c>
      <c r="E1116" s="297"/>
    </row>
    <row r="1117" ht="36" customHeight="1" spans="1:5">
      <c r="A1117" s="415" t="s">
        <v>99</v>
      </c>
      <c r="B1117" s="285" t="s">
        <v>100</v>
      </c>
      <c r="C1117" s="323">
        <f>IFERROR(VLOOKUP(A1117,[3]表3支出执行情况!$A$5:$D$6666,4,FALSE),0)</f>
        <v>0</v>
      </c>
      <c r="D1117" s="323">
        <f>IFERROR(VLOOKUP(--A1117,[3]表10支出预算!$A$4:$F$6666,6,FALSE),0)</f>
        <v>0</v>
      </c>
      <c r="E1117" s="297"/>
    </row>
    <row r="1118" ht="36" customHeight="1" spans="1:5">
      <c r="A1118" s="415" t="s">
        <v>2029</v>
      </c>
      <c r="B1118" s="285" t="s">
        <v>2030</v>
      </c>
      <c r="C1118" s="323">
        <f>IFERROR(VLOOKUP(A1118,[3]表3支出执行情况!$A$5:$D$6666,4,FALSE),0)</f>
        <v>0</v>
      </c>
      <c r="D1118" s="323">
        <f>IFERROR(VLOOKUP(--A1118,[3]表10支出预算!$A$4:$F$6666,6,FALSE),0)</f>
        <v>0</v>
      </c>
      <c r="E1118" s="297"/>
    </row>
    <row r="1119" ht="36" customHeight="1" spans="1:5">
      <c r="A1119" s="416" t="s">
        <v>2031</v>
      </c>
      <c r="B1119" s="288" t="s">
        <v>138</v>
      </c>
      <c r="C1119" s="323" t="str">
        <f>IFERROR(VLOOKUP(A1119,[3]表3支出执行情况!$A$5:$D$6666,4,FALSE),0)</f>
        <v/>
      </c>
      <c r="D1119" s="326">
        <f>IFERROR(VLOOKUP(--A1119,[3]表10支出预算!$A$4:$F$6666,6,FALSE),0)</f>
        <v>0</v>
      </c>
      <c r="E1119" s="292"/>
    </row>
    <row r="1120" ht="36" customHeight="1" spans="1:5">
      <c r="A1120" s="416" t="s">
        <v>2032</v>
      </c>
      <c r="B1120" s="288" t="s">
        <v>140</v>
      </c>
      <c r="C1120" s="323" t="str">
        <f>IFERROR(VLOOKUP(A1120,[3]表3支出执行情况!$A$5:$D$6666,4,FALSE),0)</f>
        <v/>
      </c>
      <c r="D1120" s="326">
        <f>IFERROR(VLOOKUP(--A1120,[3]表10支出预算!$A$4:$F$6666,6,FALSE),0)</f>
        <v>0</v>
      </c>
      <c r="E1120" s="292"/>
    </row>
    <row r="1121" ht="36" customHeight="1" spans="1:5">
      <c r="A1121" s="416" t="s">
        <v>2033</v>
      </c>
      <c r="B1121" s="288" t="s">
        <v>142</v>
      </c>
      <c r="C1121" s="323" t="str">
        <f>IFERROR(VLOOKUP(A1121,[3]表3支出执行情况!$A$5:$D$6666,4,FALSE),0)</f>
        <v/>
      </c>
      <c r="D1121" s="326">
        <f>IFERROR(VLOOKUP(--A1121,[3]表10支出预算!$A$4:$F$6666,6,FALSE),0)</f>
        <v>0</v>
      </c>
      <c r="E1121" s="292"/>
    </row>
    <row r="1122" ht="36" customHeight="1" spans="1:5">
      <c r="A1122" s="416" t="s">
        <v>2034</v>
      </c>
      <c r="B1122" s="288" t="s">
        <v>2035</v>
      </c>
      <c r="C1122" s="323" t="str">
        <f>IFERROR(VLOOKUP(A1122,[3]表3支出执行情况!$A$5:$D$6666,4,FALSE),0)</f>
        <v/>
      </c>
      <c r="D1122" s="326">
        <f>IFERROR(VLOOKUP(--A1122,[3]表10支出预算!$A$4:$F$6666,6,FALSE),0)</f>
        <v>0</v>
      </c>
      <c r="E1122" s="292"/>
    </row>
    <row r="1123" ht="36" customHeight="1" spans="1:5">
      <c r="A1123" s="416" t="s">
        <v>2036</v>
      </c>
      <c r="B1123" s="288" t="s">
        <v>156</v>
      </c>
      <c r="C1123" s="323" t="str">
        <f>IFERROR(VLOOKUP(A1123,[3]表3支出执行情况!$A$5:$D$6666,4,FALSE),0)</f>
        <v/>
      </c>
      <c r="D1123" s="326">
        <f>IFERROR(VLOOKUP(--A1123,[3]表10支出预算!$A$4:$F$6666,6,FALSE),0)</f>
        <v>0</v>
      </c>
      <c r="E1123" s="292"/>
    </row>
    <row r="1124" ht="36" customHeight="1" spans="1:5">
      <c r="A1124" s="416" t="s">
        <v>2037</v>
      </c>
      <c r="B1124" s="288" t="s">
        <v>2038</v>
      </c>
      <c r="C1124" s="323" t="str">
        <f>IFERROR(VLOOKUP(A1124,[3]表3支出执行情况!$A$5:$D$6666,4,FALSE),0)</f>
        <v/>
      </c>
      <c r="D1124" s="326">
        <f>IFERROR(VLOOKUP(--A1124,[3]表10支出预算!$A$4:$F$6666,6,FALSE),0)</f>
        <v>0</v>
      </c>
      <c r="E1124" s="292"/>
    </row>
    <row r="1125" ht="36" customHeight="1" spans="1:5">
      <c r="A1125" s="295">
        <v>21702</v>
      </c>
      <c r="B1125" s="430" t="s">
        <v>2039</v>
      </c>
      <c r="C1125" s="323">
        <f>IFERROR(VLOOKUP(A1125,[3]表3支出执行情况!$A$5:$D$6666,4,FALSE),0)</f>
        <v>0</v>
      </c>
      <c r="D1125" s="323">
        <f>IFERROR(VLOOKUP(--A1125,[3]表10支出预算!$A$4:$F$6666,6,FALSE),0)</f>
        <v>0</v>
      </c>
      <c r="E1125" s="297"/>
    </row>
    <row r="1126" ht="36" customHeight="1" spans="1:5">
      <c r="A1126" s="431">
        <v>2170201</v>
      </c>
      <c r="B1126" s="432" t="s">
        <v>2040</v>
      </c>
      <c r="C1126" s="323" t="str">
        <f>IFERROR(VLOOKUP(A1126,[3]表3支出执行情况!$A$5:$D$6666,4,FALSE),0)</f>
        <v/>
      </c>
      <c r="D1126" s="326">
        <f>IFERROR(VLOOKUP(--A1126,[3]表10支出预算!$A$4:$F$6666,6,FALSE),0)</f>
        <v>0</v>
      </c>
      <c r="E1126" s="292"/>
    </row>
    <row r="1127" ht="36" customHeight="1" spans="1:5">
      <c r="A1127" s="431">
        <v>2170202</v>
      </c>
      <c r="B1127" s="432" t="s">
        <v>2041</v>
      </c>
      <c r="C1127" s="323" t="str">
        <f>IFERROR(VLOOKUP(A1127,[3]表3支出执行情况!$A$5:$D$6666,4,FALSE),0)</f>
        <v/>
      </c>
      <c r="D1127" s="326">
        <f>IFERROR(VLOOKUP(--A1127,[3]表10支出预算!$A$4:$F$6666,6,FALSE),0)</f>
        <v>0</v>
      </c>
      <c r="E1127" s="292"/>
    </row>
    <row r="1128" ht="36" customHeight="1" spans="1:5">
      <c r="A1128" s="431">
        <v>2170203</v>
      </c>
      <c r="B1128" s="432" t="s">
        <v>2042</v>
      </c>
      <c r="C1128" s="323" t="str">
        <f>IFERROR(VLOOKUP(A1128,[3]表3支出执行情况!$A$5:$D$6666,4,FALSE),0)</f>
        <v/>
      </c>
      <c r="D1128" s="326">
        <f>IFERROR(VLOOKUP(--A1128,[3]表10支出预算!$A$4:$F$6666,6,FALSE),0)</f>
        <v>0</v>
      </c>
      <c r="E1128" s="292"/>
    </row>
    <row r="1129" ht="36" customHeight="1" spans="1:5">
      <c r="A1129" s="431">
        <v>2170204</v>
      </c>
      <c r="B1129" s="432" t="s">
        <v>2043</v>
      </c>
      <c r="C1129" s="323" t="str">
        <f>IFERROR(VLOOKUP(A1129,[3]表3支出执行情况!$A$5:$D$6666,4,FALSE),0)</f>
        <v/>
      </c>
      <c r="D1129" s="326">
        <f>IFERROR(VLOOKUP(--A1129,[3]表10支出预算!$A$4:$F$6666,6,FALSE),0)</f>
        <v>0</v>
      </c>
      <c r="E1129" s="292"/>
    </row>
    <row r="1130" ht="36" customHeight="1" spans="1:5">
      <c r="A1130" s="431">
        <v>2170205</v>
      </c>
      <c r="B1130" s="432" t="s">
        <v>2044</v>
      </c>
      <c r="C1130" s="323" t="str">
        <f>IFERROR(VLOOKUP(A1130,[3]表3支出执行情况!$A$5:$D$6666,4,FALSE),0)</f>
        <v/>
      </c>
      <c r="D1130" s="326">
        <f>IFERROR(VLOOKUP(--A1130,[3]表10支出预算!$A$4:$F$6666,6,FALSE),0)</f>
        <v>0</v>
      </c>
      <c r="E1130" s="292"/>
    </row>
    <row r="1131" ht="36" customHeight="1" spans="1:5">
      <c r="A1131" s="431">
        <v>2170206</v>
      </c>
      <c r="B1131" s="432" t="s">
        <v>2045</v>
      </c>
      <c r="C1131" s="323" t="str">
        <f>IFERROR(VLOOKUP(A1131,[3]表3支出执行情况!$A$5:$D$6666,4,FALSE),0)</f>
        <v/>
      </c>
      <c r="D1131" s="326">
        <f>IFERROR(VLOOKUP(--A1131,[3]表10支出预算!$A$4:$F$6666,6,FALSE),0)</f>
        <v>0</v>
      </c>
      <c r="E1131" s="292"/>
    </row>
    <row r="1132" ht="36" customHeight="1" spans="1:5">
      <c r="A1132" s="431">
        <v>2170207</v>
      </c>
      <c r="B1132" s="432" t="s">
        <v>2046</v>
      </c>
      <c r="C1132" s="323" t="str">
        <f>IFERROR(VLOOKUP(A1132,[3]表3支出执行情况!$A$5:$D$6666,4,FALSE),0)</f>
        <v/>
      </c>
      <c r="D1132" s="326">
        <f>IFERROR(VLOOKUP(--A1132,[3]表10支出预算!$A$4:$F$6666,6,FALSE),0)</f>
        <v>0</v>
      </c>
      <c r="E1132" s="292"/>
    </row>
    <row r="1133" ht="36" customHeight="1" spans="1:5">
      <c r="A1133" s="431">
        <v>2170208</v>
      </c>
      <c r="B1133" s="432" t="s">
        <v>2047</v>
      </c>
      <c r="C1133" s="323" t="str">
        <f>IFERROR(VLOOKUP(A1133,[3]表3支出执行情况!$A$5:$D$6666,4,FALSE),0)</f>
        <v/>
      </c>
      <c r="D1133" s="326">
        <f>IFERROR(VLOOKUP(--A1133,[3]表10支出预算!$A$4:$F$6666,6,FALSE),0)</f>
        <v>0</v>
      </c>
      <c r="E1133" s="292"/>
    </row>
    <row r="1134" ht="36" customHeight="1" spans="1:5">
      <c r="A1134" s="431">
        <v>2170299</v>
      </c>
      <c r="B1134" s="432" t="s">
        <v>2048</v>
      </c>
      <c r="C1134" s="323" t="str">
        <f>IFERROR(VLOOKUP(A1134,[3]表3支出执行情况!$A$5:$D$6666,4,FALSE),0)</f>
        <v/>
      </c>
      <c r="D1134" s="326">
        <f>IFERROR(VLOOKUP(--A1134,[3]表10支出预算!$A$4:$F$6666,6,FALSE),0)</f>
        <v>0</v>
      </c>
      <c r="E1134" s="292"/>
    </row>
    <row r="1135" ht="36" customHeight="1" spans="1:5">
      <c r="A1135" s="415" t="s">
        <v>2049</v>
      </c>
      <c r="B1135" s="285" t="s">
        <v>2050</v>
      </c>
      <c r="C1135" s="323">
        <f>IFERROR(VLOOKUP(A1135,[3]表3支出执行情况!$A$5:$D$6666,4,FALSE),0)</f>
        <v>0</v>
      </c>
      <c r="D1135" s="323">
        <f>IFERROR(VLOOKUP(--A1135,[3]表10支出预算!$A$4:$F$6666,6,FALSE),0)</f>
        <v>0</v>
      </c>
      <c r="E1135" s="297"/>
    </row>
    <row r="1136" ht="36" customHeight="1" spans="1:5">
      <c r="A1136" s="416" t="s">
        <v>2051</v>
      </c>
      <c r="B1136" s="288" t="s">
        <v>2052</v>
      </c>
      <c r="C1136" s="323" t="str">
        <f>IFERROR(VLOOKUP(A1136,[3]表3支出执行情况!$A$5:$D$6666,4,FALSE),0)</f>
        <v/>
      </c>
      <c r="D1136" s="326">
        <f>IFERROR(VLOOKUP(--A1136,[3]表10支出预算!$A$4:$F$6666,6,FALSE),0)</f>
        <v>0</v>
      </c>
      <c r="E1136" s="292"/>
    </row>
    <row r="1137" ht="36" customHeight="1" spans="1:5">
      <c r="A1137" s="416" t="s">
        <v>2053</v>
      </c>
      <c r="B1137" s="288" t="s">
        <v>2054</v>
      </c>
      <c r="C1137" s="323" t="str">
        <f>IFERROR(VLOOKUP(A1137,[3]表3支出执行情况!$A$5:$D$6666,4,FALSE),0)</f>
        <v/>
      </c>
      <c r="D1137" s="326">
        <f>IFERROR(VLOOKUP(--A1137,[3]表10支出预算!$A$4:$F$6666,6,FALSE),0)</f>
        <v>0</v>
      </c>
      <c r="E1137" s="292"/>
    </row>
    <row r="1138" ht="36" customHeight="1" spans="1:5">
      <c r="A1138" s="416" t="s">
        <v>2055</v>
      </c>
      <c r="B1138" s="288" t="s">
        <v>2056</v>
      </c>
      <c r="C1138" s="323" t="str">
        <f>IFERROR(VLOOKUP(A1138,[3]表3支出执行情况!$A$5:$D$6666,4,FALSE),0)</f>
        <v/>
      </c>
      <c r="D1138" s="326">
        <f>IFERROR(VLOOKUP(--A1138,[3]表10支出预算!$A$4:$F$6666,6,FALSE),0)</f>
        <v>0</v>
      </c>
      <c r="E1138" s="292"/>
    </row>
    <row r="1139" ht="36" customHeight="1" spans="1:5">
      <c r="A1139" s="416" t="s">
        <v>2057</v>
      </c>
      <c r="B1139" s="288" t="s">
        <v>2058</v>
      </c>
      <c r="C1139" s="323" t="str">
        <f>IFERROR(VLOOKUP(A1139,[3]表3支出执行情况!$A$5:$D$6666,4,FALSE),0)</f>
        <v/>
      </c>
      <c r="D1139" s="326">
        <f>IFERROR(VLOOKUP(--A1139,[3]表10支出预算!$A$4:$F$6666,6,FALSE),0)</f>
        <v>0</v>
      </c>
      <c r="E1139" s="292"/>
    </row>
    <row r="1140" ht="36" customHeight="1" spans="1:5">
      <c r="A1140" s="416" t="s">
        <v>2059</v>
      </c>
      <c r="B1140" s="288" t="s">
        <v>2060</v>
      </c>
      <c r="C1140" s="323" t="str">
        <f>IFERROR(VLOOKUP(A1140,[3]表3支出执行情况!$A$5:$D$6666,4,FALSE),0)</f>
        <v/>
      </c>
      <c r="D1140" s="326">
        <f>IFERROR(VLOOKUP(--A1140,[3]表10支出预算!$A$4:$F$6666,6,FALSE),0)</f>
        <v>0</v>
      </c>
      <c r="E1140" s="292"/>
    </row>
    <row r="1141" ht="36" customHeight="1" spans="1:5">
      <c r="A1141" s="415" t="s">
        <v>2061</v>
      </c>
      <c r="B1141" s="285" t="s">
        <v>2062</v>
      </c>
      <c r="C1141" s="323">
        <f>IFERROR(VLOOKUP(A1141,[3]表3支出执行情况!$A$5:$D$6666,4,FALSE),0)</f>
        <v>0</v>
      </c>
      <c r="D1141" s="323">
        <f>IFERROR(VLOOKUP(--A1141,[3]表10支出预算!$A$4:$F$6666,6,FALSE),0)</f>
        <v>0</v>
      </c>
      <c r="E1141" s="297"/>
    </row>
    <row r="1142" ht="36" customHeight="1" spans="1:5">
      <c r="A1142" s="290">
        <v>2179902</v>
      </c>
      <c r="B1142" s="288" t="s">
        <v>2063</v>
      </c>
      <c r="C1142" s="323" t="str">
        <f>IFERROR(VLOOKUP(A1142,[3]表3支出执行情况!$A$5:$D$6666,4,FALSE),0)</f>
        <v/>
      </c>
      <c r="D1142" s="326">
        <f>IFERROR(VLOOKUP(--A1142,[3]表10支出预算!$A$4:$F$6666,6,FALSE),0)</f>
        <v>0</v>
      </c>
      <c r="E1142" s="292"/>
    </row>
    <row r="1143" ht="36" customHeight="1" spans="1:5">
      <c r="A1143" s="290">
        <v>2179999</v>
      </c>
      <c r="B1143" s="288" t="s">
        <v>2060</v>
      </c>
      <c r="C1143" s="323" t="str">
        <f>IFERROR(VLOOKUP(A1143,[3]表3支出执行情况!$A$5:$D$6666,4,FALSE),0)</f>
        <v/>
      </c>
      <c r="D1143" s="326">
        <f>IFERROR(VLOOKUP(--A1143,[3]表10支出预算!$A$4:$F$6666,6,FALSE),0)</f>
        <v>0</v>
      </c>
      <c r="E1143" s="292"/>
    </row>
    <row r="1144" ht="36" customHeight="1" spans="1:5">
      <c r="A1144" s="295" t="s">
        <v>2064</v>
      </c>
      <c r="B1144" s="420" t="s">
        <v>518</v>
      </c>
      <c r="C1144" s="323">
        <f>IFERROR(VLOOKUP(A1144,[3]表3支出执行情况!$A$5:$D$6666,4,FALSE),0)</f>
        <v>0</v>
      </c>
      <c r="D1144" s="323">
        <f>IFERROR(VLOOKUP(--A1144,[3]表10支出预算!$A$4:$F$6666,6,FALSE),0)</f>
        <v>0</v>
      </c>
      <c r="E1144" s="297"/>
    </row>
    <row r="1145" ht="36" customHeight="1" spans="1:5">
      <c r="A1145" s="415" t="s">
        <v>101</v>
      </c>
      <c r="B1145" s="285" t="s">
        <v>102</v>
      </c>
      <c r="C1145" s="323">
        <f>IFERROR(VLOOKUP(A1145,[3]表3支出执行情况!$A$5:$D$6666,4,FALSE),0)</f>
        <v>0</v>
      </c>
      <c r="D1145" s="323">
        <f>IFERROR(VLOOKUP(--A1145,[3]表10支出预算!$A$4:$F$6666,6,FALSE),0)</f>
        <v>0</v>
      </c>
      <c r="E1145" s="297"/>
    </row>
    <row r="1146" ht="36" customHeight="1" spans="1:5">
      <c r="A1146" s="415" t="s">
        <v>2065</v>
      </c>
      <c r="B1146" s="285" t="s">
        <v>2066</v>
      </c>
      <c r="C1146" s="323" t="str">
        <f>IFERROR(VLOOKUP(A1146,[3]表3支出执行情况!$A$5:$D$6666,4,FALSE),0)</f>
        <v/>
      </c>
      <c r="D1146" s="323">
        <f>IFERROR(VLOOKUP(--A1146,[3]表10支出预算!$A$4:$F$6666,6,FALSE),0)</f>
        <v>0</v>
      </c>
      <c r="E1146" s="297"/>
    </row>
    <row r="1147" ht="36" customHeight="1" spans="1:5">
      <c r="A1147" s="415" t="s">
        <v>2067</v>
      </c>
      <c r="B1147" s="285" t="s">
        <v>2068</v>
      </c>
      <c r="C1147" s="323" t="str">
        <f>IFERROR(VLOOKUP(A1147,[3]表3支出执行情况!$A$5:$D$6666,4,FALSE),0)</f>
        <v/>
      </c>
      <c r="D1147" s="323">
        <f>IFERROR(VLOOKUP(--A1147,[3]表10支出预算!$A$4:$F$6666,6,FALSE),0)</f>
        <v>0</v>
      </c>
      <c r="E1147" s="297"/>
    </row>
    <row r="1148" ht="36" customHeight="1" spans="1:5">
      <c r="A1148" s="415" t="s">
        <v>2069</v>
      </c>
      <c r="B1148" s="285" t="s">
        <v>2070</v>
      </c>
      <c r="C1148" s="323" t="str">
        <f>IFERROR(VLOOKUP(A1148,[3]表3支出执行情况!$A$5:$D$6666,4,FALSE),0)</f>
        <v/>
      </c>
      <c r="D1148" s="323">
        <f>IFERROR(VLOOKUP(--A1148,[3]表10支出预算!$A$4:$F$6666,6,FALSE),0)</f>
        <v>0</v>
      </c>
      <c r="E1148" s="297"/>
    </row>
    <row r="1149" ht="36" customHeight="1" spans="1:5">
      <c r="A1149" s="415" t="s">
        <v>2071</v>
      </c>
      <c r="B1149" s="285" t="s">
        <v>2072</v>
      </c>
      <c r="C1149" s="323" t="str">
        <f>IFERROR(VLOOKUP(A1149,[3]表3支出执行情况!$A$5:$D$6666,4,FALSE),0)</f>
        <v/>
      </c>
      <c r="D1149" s="323">
        <f>IFERROR(VLOOKUP(--A1149,[3]表10支出预算!$A$4:$F$6666,6,FALSE),0)</f>
        <v>0</v>
      </c>
      <c r="E1149" s="297"/>
    </row>
    <row r="1150" ht="36" customHeight="1" spans="1:5">
      <c r="A1150" s="415" t="s">
        <v>2073</v>
      </c>
      <c r="B1150" s="285" t="s">
        <v>2074</v>
      </c>
      <c r="C1150" s="323" t="str">
        <f>IFERROR(VLOOKUP(A1150,[3]表3支出执行情况!$A$5:$D$6666,4,FALSE),0)</f>
        <v/>
      </c>
      <c r="D1150" s="323">
        <f>IFERROR(VLOOKUP(--A1150,[3]表10支出预算!$A$4:$F$6666,6,FALSE),0)</f>
        <v>0</v>
      </c>
      <c r="E1150" s="297"/>
    </row>
    <row r="1151" ht="36" customHeight="1" spans="1:5">
      <c r="A1151" s="415" t="s">
        <v>2075</v>
      </c>
      <c r="B1151" s="285" t="s">
        <v>2076</v>
      </c>
      <c r="C1151" s="323" t="str">
        <f>IFERROR(VLOOKUP(A1151,[3]表3支出执行情况!$A$5:$D$6666,4,FALSE),0)</f>
        <v/>
      </c>
      <c r="D1151" s="323">
        <f>IFERROR(VLOOKUP(--A1151,[3]表10支出预算!$A$4:$F$6666,6,FALSE),0)</f>
        <v>0</v>
      </c>
      <c r="E1151" s="297"/>
    </row>
    <row r="1152" ht="36" customHeight="1" spans="1:5">
      <c r="A1152" s="415" t="s">
        <v>2077</v>
      </c>
      <c r="B1152" s="285" t="s">
        <v>2078</v>
      </c>
      <c r="C1152" s="323" t="str">
        <f>IFERROR(VLOOKUP(A1152,[3]表3支出执行情况!$A$5:$D$6666,4,FALSE),0)</f>
        <v/>
      </c>
      <c r="D1152" s="323">
        <f>IFERROR(VLOOKUP(--A1152,[3]表10支出预算!$A$4:$F$6666,6,FALSE),0)</f>
        <v>0</v>
      </c>
      <c r="E1152" s="297"/>
    </row>
    <row r="1153" ht="36" customHeight="1" spans="1:5">
      <c r="A1153" s="415" t="s">
        <v>2079</v>
      </c>
      <c r="B1153" s="285" t="s">
        <v>2080</v>
      </c>
      <c r="C1153" s="323" t="str">
        <f>IFERROR(VLOOKUP(A1153,[3]表3支出执行情况!$A$5:$D$6666,4,FALSE),0)</f>
        <v/>
      </c>
      <c r="D1153" s="323">
        <f>IFERROR(VLOOKUP(--A1153,[3]表10支出预算!$A$4:$F$6666,6,FALSE),0)</f>
        <v>0</v>
      </c>
      <c r="E1153" s="297"/>
    </row>
    <row r="1154" ht="36" customHeight="1" spans="1:5">
      <c r="A1154" s="415" t="s">
        <v>2081</v>
      </c>
      <c r="B1154" s="285" t="s">
        <v>2082</v>
      </c>
      <c r="C1154" s="323" t="str">
        <f>IFERROR(VLOOKUP(A1154,[3]表3支出执行情况!$A$5:$D$6666,4,FALSE),0)</f>
        <v/>
      </c>
      <c r="D1154" s="323">
        <f>IFERROR(VLOOKUP(--A1154,[3]表10支出预算!$A$4:$F$6666,6,FALSE),0)</f>
        <v>0</v>
      </c>
      <c r="E1154" s="297"/>
    </row>
    <row r="1155" ht="36" customHeight="1" spans="1:5">
      <c r="A1155" s="415" t="s">
        <v>103</v>
      </c>
      <c r="B1155" s="285" t="s">
        <v>104</v>
      </c>
      <c r="C1155" s="323">
        <f>IFERROR(VLOOKUP(A1155,[3]表3支出执行情况!$A$5:$D$6666,4,FALSE),0)</f>
        <v>3846</v>
      </c>
      <c r="D1155" s="323">
        <f>IFERROR(VLOOKUP(--A1155,[3]表10支出预算!$A$4:$F$6666,6,FALSE),0)</f>
        <v>4481</v>
      </c>
      <c r="E1155" s="297">
        <f>(D1155-C1155)/C1155</f>
        <v>0.165</v>
      </c>
    </row>
    <row r="1156" ht="36" customHeight="1" spans="1:5">
      <c r="A1156" s="415" t="s">
        <v>2083</v>
      </c>
      <c r="B1156" s="285" t="s">
        <v>2084</v>
      </c>
      <c r="C1156" s="323">
        <f>IFERROR(VLOOKUP(A1156,[3]表3支出执行情况!$A$5:$D$6666,4,FALSE),0)</f>
        <v>3769</v>
      </c>
      <c r="D1156" s="323">
        <f>IFERROR(VLOOKUP(--A1156,[3]表10支出预算!$A$4:$F$6666,6,FALSE),0)</f>
        <v>4364</v>
      </c>
      <c r="E1156" s="297">
        <f>(D1156-C1156)/C1156</f>
        <v>0.158</v>
      </c>
    </row>
    <row r="1157" ht="36" customHeight="1" spans="1:5">
      <c r="A1157" s="416" t="s">
        <v>2085</v>
      </c>
      <c r="B1157" s="288" t="s">
        <v>138</v>
      </c>
      <c r="C1157" s="323">
        <f>IFERROR(VLOOKUP(A1157,[3]表3支出执行情况!$A$5:$D$6666,4,FALSE),0)</f>
        <v>1844</v>
      </c>
      <c r="D1157" s="326">
        <f>IFERROR(VLOOKUP(--A1157,[3]表10支出预算!$A$4:$F$6666,6,FALSE),0)</f>
        <v>1364</v>
      </c>
      <c r="E1157" s="292">
        <f>(D1157-C1157)/C1157</f>
        <v>-0.26</v>
      </c>
    </row>
    <row r="1158" ht="36" customHeight="1" spans="1:5">
      <c r="A1158" s="416" t="s">
        <v>2086</v>
      </c>
      <c r="B1158" s="288" t="s">
        <v>140</v>
      </c>
      <c r="C1158" s="323" t="str">
        <f>IFERROR(VLOOKUP(A1158,[3]表3支出执行情况!$A$5:$D$6666,4,FALSE),0)</f>
        <v/>
      </c>
      <c r="D1158" s="326">
        <f>IFERROR(VLOOKUP(--A1158,[3]表10支出预算!$A$4:$F$6666,6,FALSE),0)</f>
        <v>0</v>
      </c>
      <c r="E1158" s="292"/>
    </row>
    <row r="1159" ht="36" customHeight="1" spans="1:5">
      <c r="A1159" s="416" t="s">
        <v>2087</v>
      </c>
      <c r="B1159" s="288" t="s">
        <v>142</v>
      </c>
      <c r="C1159" s="323" t="str">
        <f>IFERROR(VLOOKUP(A1159,[3]表3支出执行情况!$A$5:$D$6666,4,FALSE),0)</f>
        <v/>
      </c>
      <c r="D1159" s="326">
        <f>IFERROR(VLOOKUP(--A1159,[3]表10支出预算!$A$4:$F$6666,6,FALSE),0)</f>
        <v>0</v>
      </c>
      <c r="E1159" s="292"/>
    </row>
    <row r="1160" ht="36" customHeight="1" spans="1:5">
      <c r="A1160" s="416" t="s">
        <v>2088</v>
      </c>
      <c r="B1160" s="288" t="s">
        <v>2089</v>
      </c>
      <c r="C1160" s="323">
        <f>IFERROR(VLOOKUP(A1160,[3]表3支出执行情况!$A$5:$D$6666,4,FALSE),0)</f>
        <v>0</v>
      </c>
      <c r="D1160" s="326">
        <f>IFERROR(VLOOKUP(--A1160,[3]表10支出预算!$A$4:$F$6666,6,FALSE),0)</f>
        <v>500</v>
      </c>
      <c r="E1160" s="292"/>
    </row>
    <row r="1161" ht="36" customHeight="1" spans="1:5">
      <c r="A1161" s="416" t="s">
        <v>2090</v>
      </c>
      <c r="B1161" s="288" t="s">
        <v>2091</v>
      </c>
      <c r="C1161" s="323">
        <f>IFERROR(VLOOKUP(A1161,[3]表3支出执行情况!$A$5:$D$6666,4,FALSE),0)</f>
        <v>0</v>
      </c>
      <c r="D1161" s="326">
        <f>IFERROR(VLOOKUP(--A1161,[3]表10支出预算!$A$4:$F$6666,6,FALSE),0)</f>
        <v>0</v>
      </c>
      <c r="E1161" s="292"/>
    </row>
    <row r="1162" ht="36" customHeight="1" spans="1:5">
      <c r="A1162" s="416" t="s">
        <v>2092</v>
      </c>
      <c r="B1162" s="288" t="s">
        <v>2093</v>
      </c>
      <c r="C1162" s="323">
        <f>IFERROR(VLOOKUP(A1162,[3]表3支出执行情况!$A$5:$D$6666,4,FALSE),0)</f>
        <v>0</v>
      </c>
      <c r="D1162" s="326">
        <f>IFERROR(VLOOKUP(--A1162,[3]表10支出预算!$A$4:$F$6666,6,FALSE),0)</f>
        <v>0</v>
      </c>
      <c r="E1162" s="292"/>
    </row>
    <row r="1163" ht="36" customHeight="1" spans="1:5">
      <c r="A1163" s="416" t="s">
        <v>2094</v>
      </c>
      <c r="B1163" s="288" t="s">
        <v>2095</v>
      </c>
      <c r="C1163" s="323">
        <f>IFERROR(VLOOKUP(A1163,[3]表3支出执行情况!$A$5:$D$6666,4,FALSE),0)</f>
        <v>0</v>
      </c>
      <c r="D1163" s="326">
        <f>IFERROR(VLOOKUP(--A1163,[3]表10支出预算!$A$4:$F$6666,6,FALSE),0)</f>
        <v>0</v>
      </c>
      <c r="E1163" s="292"/>
    </row>
    <row r="1164" ht="36" customHeight="1" spans="1:5">
      <c r="A1164" s="416" t="s">
        <v>2096</v>
      </c>
      <c r="B1164" s="288" t="s">
        <v>2097</v>
      </c>
      <c r="C1164" s="323">
        <f>IFERROR(VLOOKUP(A1164,[3]表3支出执行情况!$A$5:$D$6666,4,FALSE),0)</f>
        <v>0</v>
      </c>
      <c r="D1164" s="326">
        <f>IFERROR(VLOOKUP(--A1164,[3]表10支出预算!$A$4:$F$6666,6,FALSE),0)</f>
        <v>0</v>
      </c>
      <c r="E1164" s="292"/>
    </row>
    <row r="1165" ht="36" customHeight="1" spans="1:5">
      <c r="A1165" s="416" t="s">
        <v>2098</v>
      </c>
      <c r="B1165" s="288" t="s">
        <v>2099</v>
      </c>
      <c r="C1165" s="323">
        <f>IFERROR(VLOOKUP(A1165,[3]表3支出执行情况!$A$5:$D$6666,4,FALSE),0)</f>
        <v>0</v>
      </c>
      <c r="D1165" s="326">
        <f>IFERROR(VLOOKUP(--A1165,[3]表10支出预算!$A$4:$F$6666,6,FALSE),0)</f>
        <v>0</v>
      </c>
      <c r="E1165" s="292"/>
    </row>
    <row r="1166" ht="36" customHeight="1" spans="1:5">
      <c r="A1166" s="416" t="s">
        <v>2100</v>
      </c>
      <c r="B1166" s="288" t="s">
        <v>2101</v>
      </c>
      <c r="C1166" s="323" t="str">
        <f>IFERROR(VLOOKUP(A1166,[3]表3支出执行情况!$A$5:$D$6666,4,FALSE),0)</f>
        <v/>
      </c>
      <c r="D1166" s="326">
        <f>IFERROR(VLOOKUP(--A1166,[3]表10支出预算!$A$4:$F$6666,6,FALSE),0)</f>
        <v>0</v>
      </c>
      <c r="E1166" s="292"/>
    </row>
    <row r="1167" ht="36" customHeight="1" spans="1:5">
      <c r="A1167" s="416" t="s">
        <v>2102</v>
      </c>
      <c r="B1167" s="288" t="s">
        <v>2103</v>
      </c>
      <c r="C1167" s="323">
        <f>IFERROR(VLOOKUP(A1167,[3]表3支出执行情况!$A$5:$D$6666,4,FALSE),0)</f>
        <v>0</v>
      </c>
      <c r="D1167" s="326">
        <f>IFERROR(VLOOKUP(--A1167,[3]表10支出预算!$A$4:$F$6666,6,FALSE),0)</f>
        <v>0</v>
      </c>
      <c r="E1167" s="292"/>
    </row>
    <row r="1168" ht="36" customHeight="1" spans="1:5">
      <c r="A1168" s="416" t="s">
        <v>2104</v>
      </c>
      <c r="B1168" s="288" t="s">
        <v>2105</v>
      </c>
      <c r="C1168" s="323" t="str">
        <f>IFERROR(VLOOKUP(A1168,[3]表3支出执行情况!$A$5:$D$6666,4,FALSE),0)</f>
        <v/>
      </c>
      <c r="D1168" s="326">
        <f>IFERROR(VLOOKUP(--A1168,[3]表10支出预算!$A$4:$F$6666,6,FALSE),0)</f>
        <v>0</v>
      </c>
      <c r="E1168" s="292"/>
    </row>
    <row r="1169" ht="36" customHeight="1" spans="1:5">
      <c r="A1169" s="416" t="s">
        <v>2106</v>
      </c>
      <c r="B1169" s="288" t="s">
        <v>2107</v>
      </c>
      <c r="C1169" s="323" t="str">
        <f>IFERROR(VLOOKUP(A1169,[3]表3支出执行情况!$A$5:$D$6666,4,FALSE),0)</f>
        <v/>
      </c>
      <c r="D1169" s="326">
        <f>IFERROR(VLOOKUP(--A1169,[3]表10支出预算!$A$4:$F$6666,6,FALSE),0)</f>
        <v>0</v>
      </c>
      <c r="E1169" s="292"/>
    </row>
    <row r="1170" ht="36" customHeight="1" spans="1:5">
      <c r="A1170" s="416" t="s">
        <v>2108</v>
      </c>
      <c r="B1170" s="288" t="s">
        <v>2109</v>
      </c>
      <c r="C1170" s="323" t="str">
        <f>IFERROR(VLOOKUP(A1170,[3]表3支出执行情况!$A$5:$D$6666,4,FALSE),0)</f>
        <v/>
      </c>
      <c r="D1170" s="326">
        <f>IFERROR(VLOOKUP(--A1170,[3]表10支出预算!$A$4:$F$6666,6,FALSE),0)</f>
        <v>0</v>
      </c>
      <c r="E1170" s="292"/>
    </row>
    <row r="1171" ht="36" customHeight="1" spans="1:5">
      <c r="A1171" s="416" t="s">
        <v>2110</v>
      </c>
      <c r="B1171" s="288" t="s">
        <v>2111</v>
      </c>
      <c r="C1171" s="323" t="str">
        <f>IFERROR(VLOOKUP(A1171,[3]表3支出执行情况!$A$5:$D$6666,4,FALSE),0)</f>
        <v/>
      </c>
      <c r="D1171" s="326">
        <f>IFERROR(VLOOKUP(--A1171,[3]表10支出预算!$A$4:$F$6666,6,FALSE),0)</f>
        <v>0</v>
      </c>
      <c r="E1171" s="292"/>
    </row>
    <row r="1172" ht="36" customHeight="1" spans="1:5">
      <c r="A1172" s="416" t="s">
        <v>2112</v>
      </c>
      <c r="B1172" s="288" t="s">
        <v>2113</v>
      </c>
      <c r="C1172" s="323" t="str">
        <f>IFERROR(VLOOKUP(A1172,[3]表3支出执行情况!$A$5:$D$6666,4,FALSE),0)</f>
        <v/>
      </c>
      <c r="D1172" s="326">
        <f>IFERROR(VLOOKUP(--A1172,[3]表10支出预算!$A$4:$F$6666,6,FALSE),0)</f>
        <v>0</v>
      </c>
      <c r="E1172" s="292"/>
    </row>
    <row r="1173" ht="36" customHeight="1" spans="1:5">
      <c r="A1173" s="416" t="s">
        <v>2114</v>
      </c>
      <c r="B1173" s="288" t="s">
        <v>2115</v>
      </c>
      <c r="C1173" s="323" t="str">
        <f>IFERROR(VLOOKUP(A1173,[3]表3支出执行情况!$A$5:$D$6666,4,FALSE),0)</f>
        <v/>
      </c>
      <c r="D1173" s="326">
        <f>IFERROR(VLOOKUP(--A1173,[3]表10支出预算!$A$4:$F$6666,6,FALSE),0)</f>
        <v>0</v>
      </c>
      <c r="E1173" s="292"/>
    </row>
    <row r="1174" ht="36" customHeight="1" spans="1:5">
      <c r="A1174" s="416" t="s">
        <v>2116</v>
      </c>
      <c r="B1174" s="288" t="s">
        <v>2117</v>
      </c>
      <c r="C1174" s="323" t="str">
        <f>IFERROR(VLOOKUP(A1174,[3]表3支出执行情况!$A$5:$D$6666,4,FALSE),0)</f>
        <v/>
      </c>
      <c r="D1174" s="326">
        <f>IFERROR(VLOOKUP(--A1174,[3]表10支出预算!$A$4:$F$6666,6,FALSE),0)</f>
        <v>0</v>
      </c>
      <c r="E1174" s="292"/>
    </row>
    <row r="1175" ht="36" customHeight="1" spans="1:5">
      <c r="A1175" s="416" t="s">
        <v>2118</v>
      </c>
      <c r="B1175" s="288" t="s">
        <v>2119</v>
      </c>
      <c r="C1175" s="323" t="str">
        <f>IFERROR(VLOOKUP(A1175,[3]表3支出执行情况!$A$5:$D$6666,4,FALSE),0)</f>
        <v/>
      </c>
      <c r="D1175" s="326">
        <f>IFERROR(VLOOKUP(--A1175,[3]表10支出预算!$A$4:$F$6666,6,FALSE),0)</f>
        <v>0</v>
      </c>
      <c r="E1175" s="292"/>
    </row>
    <row r="1176" ht="36" customHeight="1" spans="1:5">
      <c r="A1176" s="416" t="s">
        <v>2120</v>
      </c>
      <c r="B1176" s="288" t="s">
        <v>2121</v>
      </c>
      <c r="C1176" s="323" t="str">
        <f>IFERROR(VLOOKUP(A1176,[3]表3支出执行情况!$A$5:$D$6666,4,FALSE),0)</f>
        <v/>
      </c>
      <c r="D1176" s="326">
        <f>IFERROR(VLOOKUP(--A1176,[3]表10支出预算!$A$4:$F$6666,6,FALSE),0)</f>
        <v>0</v>
      </c>
      <c r="E1176" s="292"/>
    </row>
    <row r="1177" ht="36" customHeight="1" spans="1:5">
      <c r="A1177" s="416" t="s">
        <v>2122</v>
      </c>
      <c r="B1177" s="288" t="s">
        <v>2123</v>
      </c>
      <c r="C1177" s="323" t="str">
        <f>IFERROR(VLOOKUP(A1177,[3]表3支出执行情况!$A$5:$D$6666,4,FALSE),0)</f>
        <v/>
      </c>
      <c r="D1177" s="326">
        <f>IFERROR(VLOOKUP(--A1177,[3]表10支出预算!$A$4:$F$6666,6,FALSE),0)</f>
        <v>0</v>
      </c>
      <c r="E1177" s="292"/>
    </row>
    <row r="1178" ht="36" customHeight="1" spans="1:5">
      <c r="A1178" s="416" t="s">
        <v>2124</v>
      </c>
      <c r="B1178" s="288" t="s">
        <v>2125</v>
      </c>
      <c r="C1178" s="323" t="str">
        <f>IFERROR(VLOOKUP(A1178,[3]表3支出执行情况!$A$5:$D$6666,4,FALSE),0)</f>
        <v/>
      </c>
      <c r="D1178" s="326">
        <f>IFERROR(VLOOKUP(--A1178,[3]表10支出预算!$A$4:$F$6666,6,FALSE),0)</f>
        <v>0</v>
      </c>
      <c r="E1178" s="292"/>
    </row>
    <row r="1179" ht="36" customHeight="1" spans="1:5">
      <c r="A1179" s="416" t="s">
        <v>2126</v>
      </c>
      <c r="B1179" s="288" t="s">
        <v>2127</v>
      </c>
      <c r="C1179" s="323" t="str">
        <f>IFERROR(VLOOKUP(A1179,[3]表3支出执行情况!$A$5:$D$6666,4,FALSE),0)</f>
        <v/>
      </c>
      <c r="D1179" s="326">
        <f>IFERROR(VLOOKUP(--A1179,[3]表10支出预算!$A$4:$F$6666,6,FALSE),0)</f>
        <v>0</v>
      </c>
      <c r="E1179" s="292"/>
    </row>
    <row r="1180" ht="36" customHeight="1" spans="1:5">
      <c r="A1180" s="416" t="s">
        <v>2128</v>
      </c>
      <c r="B1180" s="288" t="s">
        <v>2129</v>
      </c>
      <c r="C1180" s="323" t="str">
        <f>IFERROR(VLOOKUP(A1180,[3]表3支出执行情况!$A$5:$D$6666,4,FALSE),0)</f>
        <v/>
      </c>
      <c r="D1180" s="326">
        <f>IFERROR(VLOOKUP(--A1180,[3]表10支出预算!$A$4:$F$6666,6,FALSE),0)</f>
        <v>0</v>
      </c>
      <c r="E1180" s="292"/>
    </row>
    <row r="1181" ht="36" customHeight="1" spans="1:5">
      <c r="A1181" s="416" t="s">
        <v>2130</v>
      </c>
      <c r="B1181" s="288" t="s">
        <v>156</v>
      </c>
      <c r="C1181" s="323">
        <f>IFERROR(VLOOKUP(A1181,[3]表3支出执行情况!$A$5:$D$6666,4,FALSE),0)</f>
        <v>0</v>
      </c>
      <c r="D1181" s="326">
        <f>IFERROR(VLOOKUP(--A1181,[3]表10支出预算!$A$4:$F$6666,6,FALSE),0)</f>
        <v>0</v>
      </c>
      <c r="E1181" s="292"/>
    </row>
    <row r="1182" ht="36" customHeight="1" spans="1:5">
      <c r="A1182" s="416" t="s">
        <v>2131</v>
      </c>
      <c r="B1182" s="288" t="s">
        <v>2132</v>
      </c>
      <c r="C1182" s="323">
        <f>IFERROR(VLOOKUP(A1182,[3]表3支出执行情况!$A$5:$D$6666,4,FALSE),0)</f>
        <v>1925</v>
      </c>
      <c r="D1182" s="326">
        <f>IFERROR(VLOOKUP(--A1182,[3]表10支出预算!$A$4:$F$6666,6,FALSE),0)</f>
        <v>2500</v>
      </c>
      <c r="E1182" s="292">
        <f>(D1182-C1182)/C1182</f>
        <v>0.299</v>
      </c>
    </row>
    <row r="1183" ht="36" customHeight="1" spans="1:5">
      <c r="A1183" s="415" t="s">
        <v>2133</v>
      </c>
      <c r="B1183" s="285" t="s">
        <v>2134</v>
      </c>
      <c r="C1183" s="323">
        <f>IFERROR(VLOOKUP(A1183,[3]表3支出执行情况!$A$5:$D$6666,4,FALSE),0)</f>
        <v>77</v>
      </c>
      <c r="D1183" s="323">
        <f>IFERROR(VLOOKUP(--A1183,[3]表10支出预算!$A$4:$F$6666,6,FALSE),0)</f>
        <v>117</v>
      </c>
      <c r="E1183" s="297">
        <f>(D1183-C1183)/C1183</f>
        <v>0.519</v>
      </c>
    </row>
    <row r="1184" ht="36" customHeight="1" spans="1:5">
      <c r="A1184" s="416" t="s">
        <v>2135</v>
      </c>
      <c r="B1184" s="288" t="s">
        <v>138</v>
      </c>
      <c r="C1184" s="323">
        <f>IFERROR(VLOOKUP(A1184,[3]表3支出执行情况!$A$5:$D$6666,4,FALSE),0)</f>
        <v>17</v>
      </c>
      <c r="D1184" s="326">
        <f>IFERROR(VLOOKUP(--A1184,[3]表10支出预算!$A$4:$F$6666,6,FALSE),0)</f>
        <v>17</v>
      </c>
      <c r="E1184" s="292">
        <f>(D1184-C1184)/C1184</f>
        <v>0</v>
      </c>
    </row>
    <row r="1185" ht="36" customHeight="1" spans="1:5">
      <c r="A1185" s="416" t="s">
        <v>2136</v>
      </c>
      <c r="B1185" s="288" t="s">
        <v>140</v>
      </c>
      <c r="C1185" s="323" t="str">
        <f>IFERROR(VLOOKUP(A1185,[3]表3支出执行情况!$A$5:$D$6666,4,FALSE),0)</f>
        <v/>
      </c>
      <c r="D1185" s="326">
        <f>IFERROR(VLOOKUP(--A1185,[3]表10支出预算!$A$4:$F$6666,6,FALSE),0)</f>
        <v>0</v>
      </c>
      <c r="E1185" s="292"/>
    </row>
    <row r="1186" ht="36" customHeight="1" spans="1:5">
      <c r="A1186" s="416" t="s">
        <v>2137</v>
      </c>
      <c r="B1186" s="288" t="s">
        <v>142</v>
      </c>
      <c r="C1186" s="323" t="str">
        <f>IFERROR(VLOOKUP(A1186,[3]表3支出执行情况!$A$5:$D$6666,4,FALSE),0)</f>
        <v/>
      </c>
      <c r="D1186" s="326">
        <f>IFERROR(VLOOKUP(--A1186,[3]表10支出预算!$A$4:$F$6666,6,FALSE),0)</f>
        <v>0</v>
      </c>
      <c r="E1186" s="292"/>
    </row>
    <row r="1187" ht="36" customHeight="1" spans="1:5">
      <c r="A1187" s="416" t="s">
        <v>2138</v>
      </c>
      <c r="B1187" s="288" t="s">
        <v>2139</v>
      </c>
      <c r="C1187" s="323" t="str">
        <f>IFERROR(VLOOKUP(A1187,[3]表3支出执行情况!$A$5:$D$6666,4,FALSE),0)</f>
        <v/>
      </c>
      <c r="D1187" s="326">
        <f>IFERROR(VLOOKUP(--A1187,[3]表10支出预算!$A$4:$F$6666,6,FALSE),0)</f>
        <v>0</v>
      </c>
      <c r="E1187" s="292"/>
    </row>
    <row r="1188" ht="36" customHeight="1" spans="1:5">
      <c r="A1188" s="416" t="s">
        <v>2140</v>
      </c>
      <c r="B1188" s="288" t="s">
        <v>2141</v>
      </c>
      <c r="C1188" s="323" t="str">
        <f>IFERROR(VLOOKUP(A1188,[3]表3支出执行情况!$A$5:$D$6666,4,FALSE),0)</f>
        <v/>
      </c>
      <c r="D1188" s="326">
        <f>IFERROR(VLOOKUP(--A1188,[3]表10支出预算!$A$4:$F$6666,6,FALSE),0)</f>
        <v>0</v>
      </c>
      <c r="E1188" s="292"/>
    </row>
    <row r="1189" ht="36" customHeight="1" spans="1:5">
      <c r="A1189" s="416" t="s">
        <v>2142</v>
      </c>
      <c r="B1189" s="288" t="s">
        <v>2143</v>
      </c>
      <c r="C1189" s="323" t="str">
        <f>IFERROR(VLOOKUP(A1189,[3]表3支出执行情况!$A$5:$D$6666,4,FALSE),0)</f>
        <v/>
      </c>
      <c r="D1189" s="326">
        <f>IFERROR(VLOOKUP(--A1189,[3]表10支出预算!$A$4:$F$6666,6,FALSE),0)</f>
        <v>0</v>
      </c>
      <c r="E1189" s="292"/>
    </row>
    <row r="1190" ht="36" customHeight="1" spans="1:5">
      <c r="A1190" s="416" t="s">
        <v>2144</v>
      </c>
      <c r="B1190" s="288" t="s">
        <v>2145</v>
      </c>
      <c r="C1190" s="323" t="str">
        <f>IFERROR(VLOOKUP(A1190,[3]表3支出执行情况!$A$5:$D$6666,4,FALSE),0)</f>
        <v/>
      </c>
      <c r="D1190" s="326">
        <f>IFERROR(VLOOKUP(--A1190,[3]表10支出预算!$A$4:$F$6666,6,FALSE),0)</f>
        <v>0</v>
      </c>
      <c r="E1190" s="292"/>
    </row>
    <row r="1191" ht="36" customHeight="1" spans="1:5">
      <c r="A1191" s="416" t="s">
        <v>2146</v>
      </c>
      <c r="B1191" s="288" t="s">
        <v>2147</v>
      </c>
      <c r="C1191" s="323" t="str">
        <f>IFERROR(VLOOKUP(A1191,[3]表3支出执行情况!$A$5:$D$6666,4,FALSE),0)</f>
        <v/>
      </c>
      <c r="D1191" s="326">
        <f>IFERROR(VLOOKUP(--A1191,[3]表10支出预算!$A$4:$F$6666,6,FALSE),0)</f>
        <v>0</v>
      </c>
      <c r="E1191" s="292"/>
    </row>
    <row r="1192" ht="36" customHeight="1" spans="1:5">
      <c r="A1192" s="416" t="s">
        <v>2148</v>
      </c>
      <c r="B1192" s="288" t="s">
        <v>2149</v>
      </c>
      <c r="C1192" s="323" t="str">
        <f>IFERROR(VLOOKUP(A1192,[3]表3支出执行情况!$A$5:$D$6666,4,FALSE),0)</f>
        <v/>
      </c>
      <c r="D1192" s="326">
        <f>IFERROR(VLOOKUP(--A1192,[3]表10支出预算!$A$4:$F$6666,6,FALSE),0)</f>
        <v>0</v>
      </c>
      <c r="E1192" s="292"/>
    </row>
    <row r="1193" ht="36" customHeight="1" spans="1:5">
      <c r="A1193" s="416" t="s">
        <v>2150</v>
      </c>
      <c r="B1193" s="288" t="s">
        <v>2151</v>
      </c>
      <c r="C1193" s="323" t="str">
        <f>IFERROR(VLOOKUP(A1193,[3]表3支出执行情况!$A$5:$D$6666,4,FALSE),0)</f>
        <v/>
      </c>
      <c r="D1193" s="326">
        <f>IFERROR(VLOOKUP(--A1193,[3]表10支出预算!$A$4:$F$6666,6,FALSE),0)</f>
        <v>0</v>
      </c>
      <c r="E1193" s="292"/>
    </row>
    <row r="1194" ht="36" customHeight="1" spans="1:5">
      <c r="A1194" s="416" t="s">
        <v>2152</v>
      </c>
      <c r="B1194" s="288" t="s">
        <v>2153</v>
      </c>
      <c r="C1194" s="323" t="str">
        <f>IFERROR(VLOOKUP(A1194,[3]表3支出执行情况!$A$5:$D$6666,4,FALSE),0)</f>
        <v/>
      </c>
      <c r="D1194" s="326">
        <f>IFERROR(VLOOKUP(--A1194,[3]表10支出预算!$A$4:$F$6666,6,FALSE),0)</f>
        <v>0</v>
      </c>
      <c r="E1194" s="292"/>
    </row>
    <row r="1195" ht="36" customHeight="1" spans="1:5">
      <c r="A1195" s="416" t="s">
        <v>2154</v>
      </c>
      <c r="B1195" s="288" t="s">
        <v>2155</v>
      </c>
      <c r="C1195" s="323" t="str">
        <f>IFERROR(VLOOKUP(A1195,[3]表3支出执行情况!$A$5:$D$6666,4,FALSE),0)</f>
        <v/>
      </c>
      <c r="D1195" s="326">
        <f>IFERROR(VLOOKUP(--A1195,[3]表10支出预算!$A$4:$F$6666,6,FALSE),0)</f>
        <v>0</v>
      </c>
      <c r="E1195" s="292"/>
    </row>
    <row r="1196" ht="36" customHeight="1" spans="1:5">
      <c r="A1196" s="416" t="s">
        <v>2156</v>
      </c>
      <c r="B1196" s="288" t="s">
        <v>2157</v>
      </c>
      <c r="C1196" s="323" t="str">
        <f>IFERROR(VLOOKUP(A1196,[3]表3支出执行情况!$A$5:$D$6666,4,FALSE),0)</f>
        <v/>
      </c>
      <c r="D1196" s="326">
        <f>IFERROR(VLOOKUP(--A1196,[3]表10支出预算!$A$4:$F$6666,6,FALSE),0)</f>
        <v>0</v>
      </c>
      <c r="E1196" s="292"/>
    </row>
    <row r="1197" ht="36" customHeight="1" spans="1:5">
      <c r="A1197" s="416" t="s">
        <v>2158</v>
      </c>
      <c r="B1197" s="288" t="s">
        <v>2159</v>
      </c>
      <c r="C1197" s="323">
        <f>IFERROR(VLOOKUP(A1197,[3]表3支出执行情况!$A$5:$D$6666,4,FALSE),0)</f>
        <v>60</v>
      </c>
      <c r="D1197" s="326">
        <f>IFERROR(VLOOKUP(--A1197,[3]表10支出预算!$A$4:$F$6666,6,FALSE),0)</f>
        <v>100</v>
      </c>
      <c r="E1197" s="292">
        <f>(D1197-C1197)/C1197</f>
        <v>0.667</v>
      </c>
    </row>
    <row r="1198" ht="36" customHeight="1" spans="1:5">
      <c r="A1198" s="415" t="s">
        <v>2160</v>
      </c>
      <c r="B1198" s="285" t="s">
        <v>2161</v>
      </c>
      <c r="C1198" s="323" t="str">
        <f>IFERROR(VLOOKUP(A1198,[3]表3支出执行情况!$A$5:$D$6666,4,FALSE),0)</f>
        <v/>
      </c>
      <c r="D1198" s="323">
        <f>IFERROR(VLOOKUP(--A1198,[3]表10支出预算!$A$4:$F$6666,6,FALSE),0)</f>
        <v>0</v>
      </c>
      <c r="E1198" s="297"/>
    </row>
    <row r="1199" ht="36" customHeight="1" spans="1:5">
      <c r="A1199" s="290">
        <v>2209999</v>
      </c>
      <c r="B1199" s="288" t="s">
        <v>2162</v>
      </c>
      <c r="C1199" s="323" t="str">
        <f>IFERROR(VLOOKUP(A1199,[3]表3支出执行情况!$A$5:$D$6666,4,FALSE),0)</f>
        <v/>
      </c>
      <c r="D1199" s="326">
        <f>IFERROR(VLOOKUP(--A1199,[3]表10支出预算!$A$4:$F$6666,6,FALSE),0)</f>
        <v>0</v>
      </c>
      <c r="E1199" s="292"/>
    </row>
    <row r="1200" ht="36" customHeight="1" spans="1:5">
      <c r="A1200" s="295" t="s">
        <v>2163</v>
      </c>
      <c r="B1200" s="420" t="s">
        <v>518</v>
      </c>
      <c r="C1200" s="323">
        <f>IFERROR(VLOOKUP(A1200,[3]表3支出执行情况!$A$5:$D$6666,4,FALSE),0)</f>
        <v>0</v>
      </c>
      <c r="D1200" s="421">
        <f>IFERROR(VLOOKUP(--A1200,[3]表10支出预算!$A$4:$F$6666,6,FALSE),0)</f>
        <v>0</v>
      </c>
      <c r="E1200" s="297"/>
    </row>
    <row r="1201" ht="36" customHeight="1" spans="1:5">
      <c r="A1201" s="415" t="s">
        <v>105</v>
      </c>
      <c r="B1201" s="285" t="s">
        <v>106</v>
      </c>
      <c r="C1201" s="323">
        <f>IFERROR(VLOOKUP(A1201,[3]表3支出执行情况!$A$5:$D$6666,4,FALSE),0)</f>
        <v>13259</v>
      </c>
      <c r="D1201" s="323">
        <f>IFERROR(VLOOKUP(--A1201,[3]表10支出预算!$A$4:$F$6666,6,FALSE),0)</f>
        <v>13461</v>
      </c>
      <c r="E1201" s="297">
        <f>(D1201-C1201)/C1201</f>
        <v>0.015</v>
      </c>
    </row>
    <row r="1202" ht="36" customHeight="1" spans="1:5">
      <c r="A1202" s="415" t="s">
        <v>2164</v>
      </c>
      <c r="B1202" s="285" t="s">
        <v>2165</v>
      </c>
      <c r="C1202" s="323">
        <f>IFERROR(VLOOKUP(A1202,[3]表3支出执行情况!$A$5:$D$6666,4,FALSE),0)</f>
        <v>13259</v>
      </c>
      <c r="D1202" s="323">
        <f>IFERROR(VLOOKUP(--A1202,[3]表10支出预算!$A$4:$F$6666,6,FALSE),0)</f>
        <v>5440</v>
      </c>
      <c r="E1202" s="297">
        <f>(D1202-C1202)/C1202</f>
        <v>-0.59</v>
      </c>
    </row>
    <row r="1203" ht="36" customHeight="1" spans="1:5">
      <c r="A1203" s="416" t="s">
        <v>2166</v>
      </c>
      <c r="B1203" s="288" t="s">
        <v>2167</v>
      </c>
      <c r="C1203" s="323">
        <f>IFERROR(VLOOKUP(A1203,[3]表3支出执行情况!$A$5:$D$6666,4,FALSE),0)</f>
        <v>0</v>
      </c>
      <c r="D1203" s="326">
        <f>IFERROR(VLOOKUP(--A1203,[3]表10支出预算!$A$4:$F$6666,6,FALSE),0)</f>
        <v>0</v>
      </c>
      <c r="E1203" s="292"/>
    </row>
    <row r="1204" ht="36" customHeight="1" spans="1:5">
      <c r="A1204" s="416" t="s">
        <v>2168</v>
      </c>
      <c r="B1204" s="288" t="s">
        <v>2169</v>
      </c>
      <c r="C1204" s="323" t="str">
        <f>IFERROR(VLOOKUP(A1204,[3]表3支出执行情况!$A$5:$D$6666,4,FALSE),0)</f>
        <v/>
      </c>
      <c r="D1204" s="326">
        <f>IFERROR(VLOOKUP(--A1204,[3]表10支出预算!$A$4:$F$6666,6,FALSE),0)</f>
        <v>0</v>
      </c>
      <c r="E1204" s="292"/>
    </row>
    <row r="1205" ht="36" customHeight="1" spans="1:5">
      <c r="A1205" s="416" t="s">
        <v>2170</v>
      </c>
      <c r="B1205" s="288" t="s">
        <v>2171</v>
      </c>
      <c r="C1205" s="323">
        <f>IFERROR(VLOOKUP(A1205,[3]表3支出执行情况!$A$5:$D$6666,4,FALSE),0)</f>
        <v>4823</v>
      </c>
      <c r="D1205" s="326">
        <f>IFERROR(VLOOKUP(--A1205,[3]表10支出预算!$A$4:$F$6666,6,FALSE),0)</f>
        <v>1776</v>
      </c>
      <c r="E1205" s="292">
        <f>(D1205-C1205)/C1205</f>
        <v>-0.632</v>
      </c>
    </row>
    <row r="1206" ht="36" customHeight="1" spans="1:5">
      <c r="A1206" s="416" t="s">
        <v>2172</v>
      </c>
      <c r="B1206" s="288" t="s">
        <v>2173</v>
      </c>
      <c r="C1206" s="323" t="str">
        <f>IFERROR(VLOOKUP(A1206,[3]表3支出执行情况!$A$5:$D$6666,4,FALSE),0)</f>
        <v/>
      </c>
      <c r="D1206" s="326">
        <f>IFERROR(VLOOKUP(--A1206,[3]表10支出预算!$A$4:$F$6666,6,FALSE),0)</f>
        <v>0</v>
      </c>
      <c r="E1206" s="292"/>
    </row>
    <row r="1207" ht="36" customHeight="1" spans="1:5">
      <c r="A1207" s="416" t="s">
        <v>2174</v>
      </c>
      <c r="B1207" s="288" t="s">
        <v>2175</v>
      </c>
      <c r="C1207" s="323">
        <f>IFERROR(VLOOKUP(A1207,[3]表3支出执行情况!$A$5:$D$6666,4,FALSE),0)</f>
        <v>0</v>
      </c>
      <c r="D1207" s="326">
        <f>IFERROR(VLOOKUP(--A1207,[3]表10支出预算!$A$4:$F$6666,6,FALSE),0)</f>
        <v>1022</v>
      </c>
      <c r="E1207" s="292"/>
    </row>
    <row r="1208" ht="36" customHeight="1" spans="1:5">
      <c r="A1208" s="416" t="s">
        <v>2176</v>
      </c>
      <c r="B1208" s="288" t="s">
        <v>2177</v>
      </c>
      <c r="C1208" s="323">
        <f>IFERROR(VLOOKUP(A1208,[3]表3支出执行情况!$A$5:$D$6666,4,FALSE),0)</f>
        <v>33</v>
      </c>
      <c r="D1208" s="326">
        <f>IFERROR(VLOOKUP(--A1208,[3]表10支出预算!$A$4:$F$6666,6,FALSE),0)</f>
        <v>0</v>
      </c>
      <c r="E1208" s="292">
        <f>(D1208-C1208)/C1208</f>
        <v>-1</v>
      </c>
    </row>
    <row r="1209" ht="36" customHeight="1" spans="1:5">
      <c r="A1209" s="416" t="s">
        <v>2178</v>
      </c>
      <c r="B1209" s="288" t="s">
        <v>2179</v>
      </c>
      <c r="C1209" s="323" t="str">
        <f>IFERROR(VLOOKUP(A1209,[3]表3支出执行情况!$A$5:$D$6666,4,FALSE),0)</f>
        <v/>
      </c>
      <c r="D1209" s="326">
        <f>IFERROR(VLOOKUP(--A1209,[3]表10支出预算!$A$4:$F$6666,6,FALSE),0)</f>
        <v>0</v>
      </c>
      <c r="E1209" s="292"/>
    </row>
    <row r="1210" ht="36" customHeight="1" spans="1:5">
      <c r="A1210" s="416" t="s">
        <v>2180</v>
      </c>
      <c r="B1210" s="288" t="s">
        <v>2181</v>
      </c>
      <c r="C1210" s="323">
        <f>IFERROR(VLOOKUP(A1210,[3]表3支出执行情况!$A$5:$D$6666,4,FALSE),0)</f>
        <v>8403</v>
      </c>
      <c r="D1210" s="326">
        <f>IFERROR(VLOOKUP(--A1210,[3]表10支出预算!$A$4:$F$6666,6,FALSE),0)</f>
        <v>2642</v>
      </c>
      <c r="E1210" s="292">
        <f>(D1210-C1210)/C1210</f>
        <v>-0.686</v>
      </c>
    </row>
    <row r="1211" ht="36" customHeight="1" spans="1:5">
      <c r="A1211" s="416" t="s">
        <v>2182</v>
      </c>
      <c r="B1211" s="288" t="s">
        <v>2183</v>
      </c>
      <c r="C1211" s="323" t="str">
        <f>IFERROR(VLOOKUP(A1211,[3]表3支出执行情况!$A$5:$D$6666,4,FALSE),0)</f>
        <v/>
      </c>
      <c r="D1211" s="326">
        <f>IFERROR(VLOOKUP(--A1211,[3]表10支出预算!$A$4:$F$6666,6,FALSE),0)</f>
        <v>0</v>
      </c>
      <c r="E1211" s="292"/>
    </row>
    <row r="1212" ht="36" customHeight="1" spans="1:5">
      <c r="A1212" s="416" t="s">
        <v>2184</v>
      </c>
      <c r="B1212" s="288" t="s">
        <v>2185</v>
      </c>
      <c r="C1212" s="323">
        <f>IFERROR(VLOOKUP(A1212,[3]表3支出执行情况!$A$5:$D$6666,4,FALSE),0)</f>
        <v>0</v>
      </c>
      <c r="D1212" s="326">
        <f>IFERROR(VLOOKUP(--A1212,[3]表10支出预算!$A$4:$F$6666,6,FALSE),0)</f>
        <v>0</v>
      </c>
      <c r="E1212" s="292"/>
    </row>
    <row r="1213" ht="36" customHeight="1" spans="1:5">
      <c r="A1213" s="415" t="s">
        <v>2186</v>
      </c>
      <c r="B1213" s="285" t="s">
        <v>2187</v>
      </c>
      <c r="C1213" s="323">
        <f>IFERROR(VLOOKUP(A1213,[3]表3支出执行情况!$A$5:$D$6666,4,FALSE),0)</f>
        <v>0</v>
      </c>
      <c r="D1213" s="323">
        <f>IFERROR(VLOOKUP(--A1213,[3]表10支出预算!$A$4:$F$6666,6,FALSE),0)</f>
        <v>8021</v>
      </c>
      <c r="E1213" s="297"/>
    </row>
    <row r="1214" ht="36" customHeight="1" spans="1:5">
      <c r="A1214" s="416" t="s">
        <v>2188</v>
      </c>
      <c r="B1214" s="288" t="s">
        <v>2189</v>
      </c>
      <c r="C1214" s="323" t="str">
        <f>IFERROR(VLOOKUP(A1214,[3]表3支出执行情况!$A$5:$D$6666,4,FALSE),0)</f>
        <v/>
      </c>
      <c r="D1214" s="326">
        <f>IFERROR(VLOOKUP(--A1214,[3]表10支出预算!$A$4:$F$6666,6,FALSE),0)</f>
        <v>8021</v>
      </c>
      <c r="E1214" s="292"/>
    </row>
    <row r="1215" ht="36" customHeight="1" spans="1:5">
      <c r="A1215" s="416" t="s">
        <v>2190</v>
      </c>
      <c r="B1215" s="288" t="s">
        <v>2191</v>
      </c>
      <c r="C1215" s="323" t="str">
        <f>IFERROR(VLOOKUP(A1215,[3]表3支出执行情况!$A$5:$D$6666,4,FALSE),0)</f>
        <v/>
      </c>
      <c r="D1215" s="326">
        <f>IFERROR(VLOOKUP(--A1215,[3]表10支出预算!$A$4:$F$6666,6,FALSE),0)</f>
        <v>0</v>
      </c>
      <c r="E1215" s="292"/>
    </row>
    <row r="1216" ht="36" customHeight="1" spans="1:5">
      <c r="A1216" s="416" t="s">
        <v>2192</v>
      </c>
      <c r="B1216" s="288" t="s">
        <v>2193</v>
      </c>
      <c r="C1216" s="323" t="str">
        <f>IFERROR(VLOOKUP(A1216,[3]表3支出执行情况!$A$5:$D$6666,4,FALSE),0)</f>
        <v/>
      </c>
      <c r="D1216" s="326">
        <f>IFERROR(VLOOKUP(--A1216,[3]表10支出预算!$A$4:$F$6666,6,FALSE),0)</f>
        <v>0</v>
      </c>
      <c r="E1216" s="292"/>
    </row>
    <row r="1217" ht="36" customHeight="1" spans="1:5">
      <c r="A1217" s="415" t="s">
        <v>2194</v>
      </c>
      <c r="B1217" s="285" t="s">
        <v>2195</v>
      </c>
      <c r="C1217" s="323">
        <f>IFERROR(VLOOKUP(A1217,[3]表3支出执行情况!$A$5:$D$6666,4,FALSE),0)</f>
        <v>0</v>
      </c>
      <c r="D1217" s="323">
        <f>IFERROR(VLOOKUP(--A1217,[3]表10支出预算!$A$4:$F$6666,6,FALSE),0)</f>
        <v>0</v>
      </c>
      <c r="E1217" s="297"/>
    </row>
    <row r="1218" ht="36" customHeight="1" spans="1:5">
      <c r="A1218" s="416" t="s">
        <v>2196</v>
      </c>
      <c r="B1218" s="288" t="s">
        <v>2197</v>
      </c>
      <c r="C1218" s="323" t="str">
        <f>IFERROR(VLOOKUP(A1218,[3]表3支出执行情况!$A$5:$D$6666,4,FALSE),0)</f>
        <v/>
      </c>
      <c r="D1218" s="326">
        <f>IFERROR(VLOOKUP(--A1218,[3]表10支出预算!$A$4:$F$6666,6,FALSE),0)</f>
        <v>0</v>
      </c>
      <c r="E1218" s="292"/>
    </row>
    <row r="1219" ht="36" customHeight="1" spans="1:5">
      <c r="A1219" s="416" t="s">
        <v>2198</v>
      </c>
      <c r="B1219" s="288" t="s">
        <v>2199</v>
      </c>
      <c r="C1219" s="323" t="str">
        <f>IFERROR(VLOOKUP(A1219,[3]表3支出执行情况!$A$5:$D$6666,4,FALSE),0)</f>
        <v/>
      </c>
      <c r="D1219" s="326">
        <f>IFERROR(VLOOKUP(--A1219,[3]表10支出预算!$A$4:$F$6666,6,FALSE),0)</f>
        <v>0</v>
      </c>
      <c r="E1219" s="292"/>
    </row>
    <row r="1220" ht="36" customHeight="1" spans="1:5">
      <c r="A1220" s="416" t="s">
        <v>2200</v>
      </c>
      <c r="B1220" s="288" t="s">
        <v>2201</v>
      </c>
      <c r="C1220" s="323" t="str">
        <f>IFERROR(VLOOKUP(A1220,[3]表3支出执行情况!$A$5:$D$6666,4,FALSE),0)</f>
        <v/>
      </c>
      <c r="D1220" s="326">
        <f>IFERROR(VLOOKUP(--A1220,[3]表10支出预算!$A$4:$F$6666,6,FALSE),0)</f>
        <v>0</v>
      </c>
      <c r="E1220" s="292"/>
    </row>
    <row r="1221" ht="36" customHeight="1" spans="1:5">
      <c r="A1221" s="419" t="s">
        <v>2202</v>
      </c>
      <c r="B1221" s="420" t="s">
        <v>518</v>
      </c>
      <c r="C1221" s="323">
        <f>IFERROR(VLOOKUP(A1221,[3]表3支出执行情况!$A$5:$D$6666,4,FALSE),0)</f>
        <v>0</v>
      </c>
      <c r="D1221" s="421">
        <f>IFERROR(VLOOKUP(--A1221,[3]表10支出预算!$A$4:$F$6666,6,FALSE),0)</f>
        <v>0</v>
      </c>
      <c r="E1221" s="297"/>
    </row>
    <row r="1222" ht="36" customHeight="1" spans="1:5">
      <c r="A1222" s="415" t="s">
        <v>107</v>
      </c>
      <c r="B1222" s="285" t="s">
        <v>108</v>
      </c>
      <c r="C1222" s="323">
        <f>IFERROR(VLOOKUP(A1222,[3]表3支出执行情况!$A$5:$D$6666,4,FALSE),0)</f>
        <v>0</v>
      </c>
      <c r="D1222" s="323">
        <f>IFERROR(VLOOKUP(--A1222,[3]表10支出预算!$A$4:$F$6666,6,FALSE),0)</f>
        <v>365</v>
      </c>
      <c r="E1222" s="297"/>
    </row>
    <row r="1223" ht="36" customHeight="1" spans="1:5">
      <c r="A1223" s="415" t="s">
        <v>2203</v>
      </c>
      <c r="B1223" s="285" t="s">
        <v>2204</v>
      </c>
      <c r="C1223" s="323">
        <f>IFERROR(VLOOKUP(A1223,[3]表3支出执行情况!$A$5:$D$6666,4,FALSE),0)</f>
        <v>0</v>
      </c>
      <c r="D1223" s="323">
        <f>IFERROR(VLOOKUP(--A1223,[3]表10支出预算!$A$4:$F$6666,6,FALSE),0)</f>
        <v>165</v>
      </c>
      <c r="E1223" s="297"/>
    </row>
    <row r="1224" ht="36" customHeight="1" spans="1:5">
      <c r="A1224" s="416" t="s">
        <v>2205</v>
      </c>
      <c r="B1224" s="288" t="s">
        <v>138</v>
      </c>
      <c r="C1224" s="323">
        <f>IFERROR(VLOOKUP(A1224,[3]表3支出执行情况!$A$5:$D$6666,4,FALSE),0)</f>
        <v>0</v>
      </c>
      <c r="D1224" s="326">
        <f>IFERROR(VLOOKUP(--A1224,[3]表10支出预算!$A$4:$F$6666,6,FALSE),0)</f>
        <v>0</v>
      </c>
      <c r="E1224" s="292"/>
    </row>
    <row r="1225" ht="36" customHeight="1" spans="1:5">
      <c r="A1225" s="416" t="s">
        <v>2206</v>
      </c>
      <c r="B1225" s="288" t="s">
        <v>140</v>
      </c>
      <c r="C1225" s="323" t="str">
        <f>IFERROR(VLOOKUP(A1225,[3]表3支出执行情况!$A$5:$D$6666,4,FALSE),0)</f>
        <v/>
      </c>
      <c r="D1225" s="326">
        <f>IFERROR(VLOOKUP(--A1225,[3]表10支出预算!$A$4:$F$6666,6,FALSE),0)</f>
        <v>0</v>
      </c>
      <c r="E1225" s="292"/>
    </row>
    <row r="1226" ht="36" customHeight="1" spans="1:5">
      <c r="A1226" s="416" t="s">
        <v>2207</v>
      </c>
      <c r="B1226" s="288" t="s">
        <v>142</v>
      </c>
      <c r="C1226" s="323" t="str">
        <f>IFERROR(VLOOKUP(A1226,[3]表3支出执行情况!$A$5:$D$6666,4,FALSE),0)</f>
        <v/>
      </c>
      <c r="D1226" s="326">
        <f>IFERROR(VLOOKUP(--A1226,[3]表10支出预算!$A$4:$F$6666,6,FALSE),0)</f>
        <v>0</v>
      </c>
      <c r="E1226" s="292"/>
    </row>
    <row r="1227" ht="36" customHeight="1" spans="1:5">
      <c r="A1227" s="416" t="s">
        <v>2208</v>
      </c>
      <c r="B1227" s="288" t="s">
        <v>2209</v>
      </c>
      <c r="C1227" s="323" t="str">
        <f>IFERROR(VLOOKUP(A1227,[3]表3支出执行情况!$A$5:$D$6666,4,FALSE),0)</f>
        <v/>
      </c>
      <c r="D1227" s="326">
        <f>IFERROR(VLOOKUP(--A1227,[3]表10支出预算!$A$4:$F$6666,6,FALSE),0)</f>
        <v>0</v>
      </c>
      <c r="E1227" s="292"/>
    </row>
    <row r="1228" ht="36" customHeight="1" spans="1:5">
      <c r="A1228" s="416" t="s">
        <v>2210</v>
      </c>
      <c r="B1228" s="288" t="s">
        <v>2211</v>
      </c>
      <c r="C1228" s="323" t="str">
        <f>IFERROR(VLOOKUP(A1228,[3]表3支出执行情况!$A$5:$D$6666,4,FALSE),0)</f>
        <v/>
      </c>
      <c r="D1228" s="326">
        <f>IFERROR(VLOOKUP(--A1228,[3]表10支出预算!$A$4:$F$6666,6,FALSE),0)</f>
        <v>0</v>
      </c>
      <c r="E1228" s="292"/>
    </row>
    <row r="1229" ht="36" customHeight="1" spans="1:5">
      <c r="A1229" s="416" t="s">
        <v>2212</v>
      </c>
      <c r="B1229" s="288" t="s">
        <v>2213</v>
      </c>
      <c r="C1229" s="323" t="str">
        <f>IFERROR(VLOOKUP(A1229,[3]表3支出执行情况!$A$5:$D$6666,4,FALSE),0)</f>
        <v/>
      </c>
      <c r="D1229" s="326">
        <f>IFERROR(VLOOKUP(--A1229,[3]表10支出预算!$A$4:$F$6666,6,FALSE),0)</f>
        <v>0</v>
      </c>
      <c r="E1229" s="292"/>
    </row>
    <row r="1230" ht="36" customHeight="1" spans="1:5">
      <c r="A1230" s="416" t="s">
        <v>2214</v>
      </c>
      <c r="B1230" s="288" t="s">
        <v>2215</v>
      </c>
      <c r="C1230" s="323" t="str">
        <f>IFERROR(VLOOKUP(A1230,[3]表3支出执行情况!$A$5:$D$6666,4,FALSE),0)</f>
        <v/>
      </c>
      <c r="D1230" s="326">
        <f>IFERROR(VLOOKUP(--A1230,[3]表10支出预算!$A$4:$F$6666,6,FALSE),0)</f>
        <v>0</v>
      </c>
      <c r="E1230" s="292"/>
    </row>
    <row r="1231" ht="36" customHeight="1" spans="1:5">
      <c r="A1231" s="416" t="s">
        <v>2216</v>
      </c>
      <c r="B1231" s="288" t="s">
        <v>2217</v>
      </c>
      <c r="C1231" s="323" t="str">
        <f>IFERROR(VLOOKUP(A1231,[3]表3支出执行情况!$A$5:$D$6666,4,FALSE),0)</f>
        <v/>
      </c>
      <c r="D1231" s="326">
        <f>IFERROR(VLOOKUP(--A1231,[3]表10支出预算!$A$4:$F$6666,6,FALSE),0)</f>
        <v>0</v>
      </c>
      <c r="E1231" s="292"/>
    </row>
    <row r="1232" ht="36" customHeight="1" spans="1:5">
      <c r="A1232" s="416" t="s">
        <v>2218</v>
      </c>
      <c r="B1232" s="288" t="s">
        <v>2219</v>
      </c>
      <c r="C1232" s="323" t="str">
        <f>IFERROR(VLOOKUP(A1232,[3]表3支出执行情况!$A$5:$D$6666,4,FALSE),0)</f>
        <v/>
      </c>
      <c r="D1232" s="326">
        <f>IFERROR(VLOOKUP(--A1232,[3]表10支出预算!$A$4:$F$6666,6,FALSE),0)</f>
        <v>0</v>
      </c>
      <c r="E1232" s="292"/>
    </row>
    <row r="1233" ht="36" customHeight="1" spans="1:5">
      <c r="A1233" s="416" t="s">
        <v>2220</v>
      </c>
      <c r="B1233" s="288" t="s">
        <v>2221</v>
      </c>
      <c r="C1233" s="323" t="str">
        <f>IFERROR(VLOOKUP(A1233,[3]表3支出执行情况!$A$5:$D$6666,4,FALSE),0)</f>
        <v/>
      </c>
      <c r="D1233" s="326">
        <f>IFERROR(VLOOKUP(--A1233,[3]表10支出预算!$A$4:$F$6666,6,FALSE),0)</f>
        <v>0</v>
      </c>
      <c r="E1233" s="292"/>
    </row>
    <row r="1234" ht="36" customHeight="1" spans="1:5">
      <c r="A1234" s="416" t="s">
        <v>2222</v>
      </c>
      <c r="B1234" s="288" t="s">
        <v>2223</v>
      </c>
      <c r="C1234" s="323">
        <f>IFERROR(VLOOKUP(A1234,[3]表3支出执行情况!$A$5:$D$6666,4,FALSE),0)</f>
        <v>0</v>
      </c>
      <c r="D1234" s="326">
        <f>IFERROR(VLOOKUP(--A1234,[3]表10支出预算!$A$4:$F$6666,6,FALSE),0)</f>
        <v>165</v>
      </c>
      <c r="E1234" s="292"/>
    </row>
    <row r="1235" ht="36" customHeight="1" spans="1:5">
      <c r="A1235" s="416" t="s">
        <v>2224</v>
      </c>
      <c r="B1235" s="288" t="s">
        <v>2225</v>
      </c>
      <c r="C1235" s="323" t="str">
        <f>IFERROR(VLOOKUP(A1235,[3]表3支出执行情况!$A$5:$D$6666,4,FALSE),0)</f>
        <v/>
      </c>
      <c r="D1235" s="326">
        <f>IFERROR(VLOOKUP(--A1235,[3]表10支出预算!$A$4:$F$6666,6,FALSE),0)</f>
        <v>0</v>
      </c>
      <c r="E1235" s="292"/>
    </row>
    <row r="1236" ht="36" customHeight="1" spans="1:5">
      <c r="A1236" s="418">
        <v>2220119</v>
      </c>
      <c r="B1236" s="428" t="s">
        <v>2226</v>
      </c>
      <c r="C1236" s="323" t="str">
        <f>IFERROR(VLOOKUP(A1236,[3]表3支出执行情况!$A$5:$D$6666,4,FALSE),0)</f>
        <v/>
      </c>
      <c r="D1236" s="326">
        <f>IFERROR(VLOOKUP(--A1236,[3]表10支出预算!$A$4:$F$6666,6,FALSE),0)</f>
        <v>0</v>
      </c>
      <c r="E1236" s="292"/>
    </row>
    <row r="1237" ht="36" customHeight="1" spans="1:5">
      <c r="A1237" s="418">
        <v>2220120</v>
      </c>
      <c r="B1237" s="428" t="s">
        <v>2227</v>
      </c>
      <c r="C1237" s="323" t="str">
        <f>IFERROR(VLOOKUP(A1237,[3]表3支出执行情况!$A$5:$D$6666,4,FALSE),0)</f>
        <v/>
      </c>
      <c r="D1237" s="326">
        <f>IFERROR(VLOOKUP(--A1237,[3]表10支出预算!$A$4:$F$6666,6,FALSE),0)</f>
        <v>0</v>
      </c>
      <c r="E1237" s="292"/>
    </row>
    <row r="1238" ht="36" customHeight="1" spans="1:5">
      <c r="A1238" s="418">
        <v>2220121</v>
      </c>
      <c r="B1238" s="428" t="s">
        <v>2228</v>
      </c>
      <c r="C1238" s="323" t="str">
        <f>IFERROR(VLOOKUP(A1238,[3]表3支出执行情况!$A$5:$D$6666,4,FALSE),0)</f>
        <v/>
      </c>
      <c r="D1238" s="326">
        <f>IFERROR(VLOOKUP(--A1238,[3]表10支出预算!$A$4:$F$6666,6,FALSE),0)</f>
        <v>0</v>
      </c>
      <c r="E1238" s="292"/>
    </row>
    <row r="1239" ht="36" customHeight="1" spans="1:5">
      <c r="A1239" s="416" t="s">
        <v>2229</v>
      </c>
      <c r="B1239" s="288" t="s">
        <v>156</v>
      </c>
      <c r="C1239" s="323" t="str">
        <f>IFERROR(VLOOKUP(A1239,[3]表3支出执行情况!$A$5:$D$6666,4,FALSE),0)</f>
        <v/>
      </c>
      <c r="D1239" s="326">
        <f>IFERROR(VLOOKUP(--A1239,[3]表10支出预算!$A$4:$F$6666,6,FALSE),0)</f>
        <v>0</v>
      </c>
      <c r="E1239" s="292"/>
    </row>
    <row r="1240" ht="36" customHeight="1" spans="1:5">
      <c r="A1240" s="416" t="s">
        <v>2230</v>
      </c>
      <c r="B1240" s="288" t="s">
        <v>2231</v>
      </c>
      <c r="C1240" s="323">
        <f>IFERROR(VLOOKUP(A1240,[3]表3支出执行情况!$A$5:$D$6666,4,FALSE),0)</f>
        <v>0</v>
      </c>
      <c r="D1240" s="326">
        <f>IFERROR(VLOOKUP(--A1240,[3]表10支出预算!$A$4:$F$6666,6,FALSE),0)</f>
        <v>0</v>
      </c>
      <c r="E1240" s="292"/>
    </row>
    <row r="1241" ht="36" customHeight="1" spans="1:5">
      <c r="A1241" s="415" t="s">
        <v>2232</v>
      </c>
      <c r="B1241" s="285" t="s">
        <v>2233</v>
      </c>
      <c r="C1241" s="323">
        <f>IFERROR(VLOOKUP(A1241,[3]表3支出执行情况!$A$5:$D$6666,4,FALSE),0)</f>
        <v>0</v>
      </c>
      <c r="D1241" s="323">
        <f>IFERROR(VLOOKUP(--A1241,[3]表10支出预算!$A$4:$F$6666,6,FALSE),0)</f>
        <v>0</v>
      </c>
      <c r="E1241" s="297"/>
    </row>
    <row r="1242" ht="36" customHeight="1" spans="1:5">
      <c r="A1242" s="416" t="s">
        <v>2234</v>
      </c>
      <c r="B1242" s="288" t="s">
        <v>138</v>
      </c>
      <c r="C1242" s="323">
        <f>IFERROR(VLOOKUP(A1242,[3]表3支出执行情况!$A$5:$D$6666,4,FALSE),0)</f>
        <v>0</v>
      </c>
      <c r="D1242" s="326">
        <f>IFERROR(VLOOKUP(--A1242,[3]表10支出预算!$A$4:$F$6666,6,FALSE),0)</f>
        <v>0</v>
      </c>
      <c r="E1242" s="292"/>
    </row>
    <row r="1243" ht="36" customHeight="1" spans="1:5">
      <c r="A1243" s="416" t="s">
        <v>2235</v>
      </c>
      <c r="B1243" s="288" t="s">
        <v>140</v>
      </c>
      <c r="C1243" s="323">
        <f>IFERROR(VLOOKUP(A1243,[3]表3支出执行情况!$A$5:$D$6666,4,FALSE),0)</f>
        <v>0</v>
      </c>
      <c r="D1243" s="326">
        <f>IFERROR(VLOOKUP(--A1243,[3]表10支出预算!$A$4:$F$6666,6,FALSE),0)</f>
        <v>0</v>
      </c>
      <c r="E1243" s="292"/>
    </row>
    <row r="1244" ht="36" customHeight="1" spans="1:5">
      <c r="A1244" s="416" t="s">
        <v>2236</v>
      </c>
      <c r="B1244" s="288" t="s">
        <v>142</v>
      </c>
      <c r="C1244" s="323">
        <f>IFERROR(VLOOKUP(A1244,[3]表3支出执行情况!$A$5:$D$6666,4,FALSE),0)</f>
        <v>0</v>
      </c>
      <c r="D1244" s="326">
        <f>IFERROR(VLOOKUP(--A1244,[3]表10支出预算!$A$4:$F$6666,6,FALSE),0)</f>
        <v>0</v>
      </c>
      <c r="E1244" s="292"/>
    </row>
    <row r="1245" ht="36" customHeight="1" spans="1:5">
      <c r="A1245" s="416" t="s">
        <v>2237</v>
      </c>
      <c r="B1245" s="288" t="s">
        <v>2238</v>
      </c>
      <c r="C1245" s="323">
        <f>IFERROR(VLOOKUP(A1245,[3]表3支出执行情况!$A$5:$D$6666,4,FALSE),0)</f>
        <v>0</v>
      </c>
      <c r="D1245" s="326">
        <f>IFERROR(VLOOKUP(--A1245,[3]表10支出预算!$A$4:$F$6666,6,FALSE),0)</f>
        <v>0</v>
      </c>
      <c r="E1245" s="292"/>
    </row>
    <row r="1246" ht="36" customHeight="1" spans="1:5">
      <c r="A1246" s="416" t="s">
        <v>2239</v>
      </c>
      <c r="B1246" s="288" t="s">
        <v>2240</v>
      </c>
      <c r="C1246" s="323">
        <f>IFERROR(VLOOKUP(A1246,[3]表3支出执行情况!$A$5:$D$6666,4,FALSE),0)</f>
        <v>0</v>
      </c>
      <c r="D1246" s="326">
        <f>IFERROR(VLOOKUP(--A1246,[3]表10支出预算!$A$4:$F$6666,6,FALSE),0)</f>
        <v>0</v>
      </c>
      <c r="E1246" s="292"/>
    </row>
    <row r="1247" ht="36" customHeight="1" spans="1:5">
      <c r="A1247" s="416" t="s">
        <v>2241</v>
      </c>
      <c r="B1247" s="288" t="s">
        <v>2242</v>
      </c>
      <c r="C1247" s="323">
        <f>IFERROR(VLOOKUP(A1247,[3]表3支出执行情况!$A$5:$D$6666,4,FALSE),0)</f>
        <v>0</v>
      </c>
      <c r="D1247" s="326">
        <f>IFERROR(VLOOKUP(--A1247,[3]表10支出预算!$A$4:$F$6666,6,FALSE),0)</f>
        <v>0</v>
      </c>
      <c r="E1247" s="292"/>
    </row>
    <row r="1248" ht="36" customHeight="1" spans="1:5">
      <c r="A1248" s="416" t="s">
        <v>2243</v>
      </c>
      <c r="B1248" s="288" t="s">
        <v>2244</v>
      </c>
      <c r="C1248" s="323">
        <f>IFERROR(VLOOKUP(A1248,[3]表3支出执行情况!$A$5:$D$6666,4,FALSE),0)</f>
        <v>0</v>
      </c>
      <c r="D1248" s="326">
        <f>IFERROR(VLOOKUP(--A1248,[3]表10支出预算!$A$4:$F$6666,6,FALSE),0)</f>
        <v>0</v>
      </c>
      <c r="E1248" s="292"/>
    </row>
    <row r="1249" ht="36" customHeight="1" spans="1:5">
      <c r="A1249" s="416" t="s">
        <v>2245</v>
      </c>
      <c r="B1249" s="288" t="s">
        <v>2246</v>
      </c>
      <c r="C1249" s="323">
        <f>IFERROR(VLOOKUP(A1249,[3]表3支出执行情况!$A$5:$D$6666,4,FALSE),0)</f>
        <v>0</v>
      </c>
      <c r="D1249" s="326">
        <f>IFERROR(VLOOKUP(--A1249,[3]表10支出预算!$A$4:$F$6666,6,FALSE),0)</f>
        <v>0</v>
      </c>
      <c r="E1249" s="292"/>
    </row>
    <row r="1250" ht="36" customHeight="1" spans="1:5">
      <c r="A1250" s="416" t="s">
        <v>2247</v>
      </c>
      <c r="B1250" s="288" t="s">
        <v>2248</v>
      </c>
      <c r="C1250" s="323">
        <f>IFERROR(VLOOKUP(A1250,[3]表3支出执行情况!$A$5:$D$6666,4,FALSE),0)</f>
        <v>0</v>
      </c>
      <c r="D1250" s="326">
        <f>IFERROR(VLOOKUP(--A1250,[3]表10支出预算!$A$4:$F$6666,6,FALSE),0)</f>
        <v>0</v>
      </c>
      <c r="E1250" s="292"/>
    </row>
    <row r="1251" ht="36" customHeight="1" spans="1:5">
      <c r="A1251" s="416" t="s">
        <v>2249</v>
      </c>
      <c r="B1251" s="288" t="s">
        <v>2250</v>
      </c>
      <c r="C1251" s="323">
        <f>IFERROR(VLOOKUP(A1251,[3]表3支出执行情况!$A$5:$D$6666,4,FALSE),0)</f>
        <v>0</v>
      </c>
      <c r="D1251" s="326">
        <f>IFERROR(VLOOKUP(--A1251,[3]表10支出预算!$A$4:$F$6666,6,FALSE),0)</f>
        <v>0</v>
      </c>
      <c r="E1251" s="292"/>
    </row>
    <row r="1252" ht="36" customHeight="1" spans="1:5">
      <c r="A1252" s="416" t="s">
        <v>2251</v>
      </c>
      <c r="B1252" s="288" t="s">
        <v>2252</v>
      </c>
      <c r="C1252" s="323">
        <f>IFERROR(VLOOKUP(A1252,[3]表3支出执行情况!$A$5:$D$6666,4,FALSE),0)</f>
        <v>0</v>
      </c>
      <c r="D1252" s="326">
        <f>IFERROR(VLOOKUP(--A1252,[3]表10支出预算!$A$4:$F$6666,6,FALSE),0)</f>
        <v>0</v>
      </c>
      <c r="E1252" s="292"/>
    </row>
    <row r="1253" ht="36" customHeight="1" spans="1:5">
      <c r="A1253" s="416" t="s">
        <v>2253</v>
      </c>
      <c r="B1253" s="288" t="s">
        <v>156</v>
      </c>
      <c r="C1253" s="323">
        <f>IFERROR(VLOOKUP(A1253,[3]表3支出执行情况!$A$5:$D$6666,4,FALSE),0)</f>
        <v>0</v>
      </c>
      <c r="D1253" s="326">
        <f>IFERROR(VLOOKUP(--A1253,[3]表10支出预算!$A$4:$F$6666,6,FALSE),0)</f>
        <v>0</v>
      </c>
      <c r="E1253" s="292"/>
    </row>
    <row r="1254" ht="36" customHeight="1" spans="1:5">
      <c r="A1254" s="416" t="s">
        <v>2254</v>
      </c>
      <c r="B1254" s="288" t="s">
        <v>2255</v>
      </c>
      <c r="C1254" s="323">
        <f>IFERROR(VLOOKUP(A1254,[3]表3支出执行情况!$A$5:$D$6666,4,FALSE),0)</f>
        <v>0</v>
      </c>
      <c r="D1254" s="326">
        <f>IFERROR(VLOOKUP(--A1254,[3]表10支出预算!$A$4:$F$6666,6,FALSE),0)</f>
        <v>0</v>
      </c>
      <c r="E1254" s="292"/>
    </row>
    <row r="1255" ht="36" customHeight="1" spans="1:5">
      <c r="A1255" s="415" t="s">
        <v>2256</v>
      </c>
      <c r="B1255" s="285" t="s">
        <v>2257</v>
      </c>
      <c r="C1255" s="323">
        <f>IFERROR(VLOOKUP(A1255,[3]表3支出执行情况!$A$5:$D$6666,4,FALSE),0)</f>
        <v>0</v>
      </c>
      <c r="D1255" s="323">
        <f>IFERROR(VLOOKUP(--A1255,[3]表10支出预算!$A$4:$F$6666,6,FALSE),0)</f>
        <v>0</v>
      </c>
      <c r="E1255" s="297"/>
    </row>
    <row r="1256" ht="36" customHeight="1" spans="1:5">
      <c r="A1256" s="416" t="s">
        <v>2258</v>
      </c>
      <c r="B1256" s="288" t="s">
        <v>2259</v>
      </c>
      <c r="C1256" s="323" t="str">
        <f>IFERROR(VLOOKUP(A1256,[3]表3支出执行情况!$A$5:$D$6666,4,FALSE),0)</f>
        <v/>
      </c>
      <c r="D1256" s="326">
        <f>IFERROR(VLOOKUP(--A1256,[3]表10支出预算!$A$4:$F$6666,6,FALSE),0)</f>
        <v>0</v>
      </c>
      <c r="E1256" s="292"/>
    </row>
    <row r="1257" ht="36" customHeight="1" spans="1:5">
      <c r="A1257" s="416" t="s">
        <v>2260</v>
      </c>
      <c r="B1257" s="288" t="s">
        <v>2261</v>
      </c>
      <c r="C1257" s="323" t="str">
        <f>IFERROR(VLOOKUP(A1257,[3]表3支出执行情况!$A$5:$D$6666,4,FALSE),0)</f>
        <v/>
      </c>
      <c r="D1257" s="326">
        <f>IFERROR(VLOOKUP(--A1257,[3]表10支出预算!$A$4:$F$6666,6,FALSE),0)</f>
        <v>0</v>
      </c>
      <c r="E1257" s="292"/>
    </row>
    <row r="1258" ht="36" customHeight="1" spans="1:5">
      <c r="A1258" s="416" t="s">
        <v>2262</v>
      </c>
      <c r="B1258" s="288" t="s">
        <v>2263</v>
      </c>
      <c r="C1258" s="323" t="str">
        <f>IFERROR(VLOOKUP(A1258,[3]表3支出执行情况!$A$5:$D$6666,4,FALSE),0)</f>
        <v/>
      </c>
      <c r="D1258" s="326">
        <f>IFERROR(VLOOKUP(--A1258,[3]表10支出预算!$A$4:$F$6666,6,FALSE),0)</f>
        <v>0</v>
      </c>
      <c r="E1258" s="292"/>
    </row>
    <row r="1259" ht="36" customHeight="1" spans="1:5">
      <c r="A1259" s="418">
        <v>2220305</v>
      </c>
      <c r="B1259" s="428" t="s">
        <v>2264</v>
      </c>
      <c r="C1259" s="323" t="str">
        <f>IFERROR(VLOOKUP(A1259,[3]表3支出执行情况!$A$5:$D$6666,4,FALSE),0)</f>
        <v/>
      </c>
      <c r="D1259" s="326">
        <f>IFERROR(VLOOKUP(--A1259,[3]表10支出预算!$A$4:$F$6666,6,FALSE),0)</f>
        <v>0</v>
      </c>
      <c r="E1259" s="292"/>
    </row>
    <row r="1260" ht="36" customHeight="1" spans="1:5">
      <c r="A1260" s="416" t="s">
        <v>2265</v>
      </c>
      <c r="B1260" s="288" t="s">
        <v>2266</v>
      </c>
      <c r="C1260" s="323" t="str">
        <f>IFERROR(VLOOKUP(A1260,[3]表3支出执行情况!$A$5:$D$6666,4,FALSE),0)</f>
        <v/>
      </c>
      <c r="D1260" s="326">
        <f>IFERROR(VLOOKUP(--A1260,[3]表10支出预算!$A$4:$F$6666,6,FALSE),0)</f>
        <v>0</v>
      </c>
      <c r="E1260" s="292"/>
    </row>
    <row r="1261" ht="36" customHeight="1" spans="1:5">
      <c r="A1261" s="415" t="s">
        <v>2267</v>
      </c>
      <c r="B1261" s="285" t="s">
        <v>2268</v>
      </c>
      <c r="C1261" s="323">
        <f>IFERROR(VLOOKUP(A1261,[3]表3支出执行情况!$A$5:$D$6666,4,FALSE),0)</f>
        <v>0</v>
      </c>
      <c r="D1261" s="323">
        <f>IFERROR(VLOOKUP(--A1261,[3]表10支出预算!$A$4:$F$6666,6,FALSE),0)</f>
        <v>200</v>
      </c>
      <c r="E1261" s="297"/>
    </row>
    <row r="1262" ht="36" customHeight="1" spans="1:5">
      <c r="A1262" s="416" t="s">
        <v>2269</v>
      </c>
      <c r="B1262" s="288" t="s">
        <v>2270</v>
      </c>
      <c r="C1262" s="323" t="str">
        <f>IFERROR(VLOOKUP(A1262,[3]表3支出执行情况!$A$5:$D$6666,4,FALSE),0)</f>
        <v/>
      </c>
      <c r="D1262" s="326">
        <f>IFERROR(VLOOKUP(--A1262,[3]表10支出预算!$A$4:$F$6666,6,FALSE),0)</f>
        <v>200</v>
      </c>
      <c r="E1262" s="292"/>
    </row>
    <row r="1263" ht="36" customHeight="1" spans="1:5">
      <c r="A1263" s="416" t="s">
        <v>2271</v>
      </c>
      <c r="B1263" s="288" t="s">
        <v>2272</v>
      </c>
      <c r="C1263" s="323" t="str">
        <f>IFERROR(VLOOKUP(A1263,[3]表3支出执行情况!$A$5:$D$6666,4,FALSE),0)</f>
        <v/>
      </c>
      <c r="D1263" s="326">
        <f>IFERROR(VLOOKUP(--A1263,[3]表10支出预算!$A$4:$F$6666,6,FALSE),0)</f>
        <v>0</v>
      </c>
      <c r="E1263" s="292"/>
    </row>
    <row r="1264" ht="36" customHeight="1" spans="1:5">
      <c r="A1264" s="416" t="s">
        <v>2273</v>
      </c>
      <c r="B1264" s="288" t="s">
        <v>2274</v>
      </c>
      <c r="C1264" s="323" t="str">
        <f>IFERROR(VLOOKUP(A1264,[3]表3支出执行情况!$A$5:$D$6666,4,FALSE),0)</f>
        <v/>
      </c>
      <c r="D1264" s="326">
        <f>IFERROR(VLOOKUP(--A1264,[3]表10支出预算!$A$4:$F$6666,6,FALSE),0)</f>
        <v>0</v>
      </c>
      <c r="E1264" s="292"/>
    </row>
    <row r="1265" ht="36" customHeight="1" spans="1:5">
      <c r="A1265" s="416" t="s">
        <v>2275</v>
      </c>
      <c r="B1265" s="288" t="s">
        <v>2276</v>
      </c>
      <c r="C1265" s="323" t="str">
        <f>IFERROR(VLOOKUP(A1265,[3]表3支出执行情况!$A$5:$D$6666,4,FALSE),0)</f>
        <v/>
      </c>
      <c r="D1265" s="326">
        <f>IFERROR(VLOOKUP(--A1265,[3]表10支出预算!$A$4:$F$6666,6,FALSE),0)</f>
        <v>0</v>
      </c>
      <c r="E1265" s="292"/>
    </row>
    <row r="1266" ht="36" customHeight="1" spans="1:5">
      <c r="A1266" s="416" t="s">
        <v>2277</v>
      </c>
      <c r="B1266" s="288" t="s">
        <v>2278</v>
      </c>
      <c r="C1266" s="323" t="str">
        <f>IFERROR(VLOOKUP(A1266,[3]表3支出执行情况!$A$5:$D$6666,4,FALSE),0)</f>
        <v/>
      </c>
      <c r="D1266" s="326">
        <f>IFERROR(VLOOKUP(--A1266,[3]表10支出预算!$A$4:$F$6666,6,FALSE),0)</f>
        <v>0</v>
      </c>
      <c r="E1266" s="292"/>
    </row>
    <row r="1267" ht="36" customHeight="1" spans="1:5">
      <c r="A1267" s="415" t="s">
        <v>2279</v>
      </c>
      <c r="B1267" s="285" t="s">
        <v>2280</v>
      </c>
      <c r="C1267" s="323">
        <f>IFERROR(VLOOKUP(A1267,[3]表3支出执行情况!$A$5:$D$6666,4,FALSE),0)</f>
        <v>0</v>
      </c>
      <c r="D1267" s="323">
        <f>IFERROR(VLOOKUP(--A1267,[3]表10支出预算!$A$4:$F$6666,6,FALSE),0)</f>
        <v>0</v>
      </c>
      <c r="E1267" s="297"/>
    </row>
    <row r="1268" ht="36" customHeight="1" spans="1:5">
      <c r="A1268" s="416" t="s">
        <v>2281</v>
      </c>
      <c r="B1268" s="288" t="s">
        <v>2282</v>
      </c>
      <c r="C1268" s="323" t="str">
        <f>IFERROR(VLOOKUP(A1268,[3]表3支出执行情况!$A$5:$D$6666,4,FALSE),0)</f>
        <v/>
      </c>
      <c r="D1268" s="326">
        <f>IFERROR(VLOOKUP(--A1268,[3]表10支出预算!$A$4:$F$6666,6,FALSE),0)</f>
        <v>0</v>
      </c>
      <c r="E1268" s="292"/>
    </row>
    <row r="1269" ht="36" customHeight="1" spans="1:5">
      <c r="A1269" s="416" t="s">
        <v>2283</v>
      </c>
      <c r="B1269" s="288" t="s">
        <v>2284</v>
      </c>
      <c r="C1269" s="323" t="str">
        <f>IFERROR(VLOOKUP(A1269,[3]表3支出执行情况!$A$5:$D$6666,4,FALSE),0)</f>
        <v/>
      </c>
      <c r="D1269" s="326">
        <f>IFERROR(VLOOKUP(--A1269,[3]表10支出预算!$A$4:$F$6666,6,FALSE),0)</f>
        <v>0</v>
      </c>
      <c r="E1269" s="292"/>
    </row>
    <row r="1270" ht="36" customHeight="1" spans="1:5">
      <c r="A1270" s="416" t="s">
        <v>2285</v>
      </c>
      <c r="B1270" s="288" t="s">
        <v>2286</v>
      </c>
      <c r="C1270" s="323" t="str">
        <f>IFERROR(VLOOKUP(A1270,[3]表3支出执行情况!$A$5:$D$6666,4,FALSE),0)</f>
        <v/>
      </c>
      <c r="D1270" s="326">
        <f>IFERROR(VLOOKUP(--A1270,[3]表10支出预算!$A$4:$F$6666,6,FALSE),0)</f>
        <v>0</v>
      </c>
      <c r="E1270" s="292"/>
    </row>
    <row r="1271" ht="36" customHeight="1" spans="1:5">
      <c r="A1271" s="416" t="s">
        <v>2287</v>
      </c>
      <c r="B1271" s="288" t="s">
        <v>2288</v>
      </c>
      <c r="C1271" s="323" t="str">
        <f>IFERROR(VLOOKUP(A1271,[3]表3支出执行情况!$A$5:$D$6666,4,FALSE),0)</f>
        <v/>
      </c>
      <c r="D1271" s="326">
        <f>IFERROR(VLOOKUP(--A1271,[3]表10支出预算!$A$4:$F$6666,6,FALSE),0)</f>
        <v>0</v>
      </c>
      <c r="E1271" s="292"/>
    </row>
    <row r="1272" ht="36" customHeight="1" spans="1:5">
      <c r="A1272" s="416" t="s">
        <v>2289</v>
      </c>
      <c r="B1272" s="288" t="s">
        <v>2290</v>
      </c>
      <c r="C1272" s="323" t="str">
        <f>IFERROR(VLOOKUP(A1272,[3]表3支出执行情况!$A$5:$D$6666,4,FALSE),0)</f>
        <v/>
      </c>
      <c r="D1272" s="326">
        <f>IFERROR(VLOOKUP(--A1272,[3]表10支出预算!$A$4:$F$6666,6,FALSE),0)</f>
        <v>0</v>
      </c>
      <c r="E1272" s="292"/>
    </row>
    <row r="1273" ht="36" customHeight="1" spans="1:5">
      <c r="A1273" s="416" t="s">
        <v>2291</v>
      </c>
      <c r="B1273" s="288" t="s">
        <v>2292</v>
      </c>
      <c r="C1273" s="323" t="str">
        <f>IFERROR(VLOOKUP(A1273,[3]表3支出执行情况!$A$5:$D$6666,4,FALSE),0)</f>
        <v/>
      </c>
      <c r="D1273" s="326">
        <f>IFERROR(VLOOKUP(--A1273,[3]表10支出预算!$A$4:$F$6666,6,FALSE),0)</f>
        <v>0</v>
      </c>
      <c r="E1273" s="292"/>
    </row>
    <row r="1274" ht="36" customHeight="1" spans="1:5">
      <c r="A1274" s="416" t="s">
        <v>2293</v>
      </c>
      <c r="B1274" s="288" t="s">
        <v>2294</v>
      </c>
      <c r="C1274" s="323" t="str">
        <f>IFERROR(VLOOKUP(A1274,[3]表3支出执行情况!$A$5:$D$6666,4,FALSE),0)</f>
        <v/>
      </c>
      <c r="D1274" s="326">
        <f>IFERROR(VLOOKUP(--A1274,[3]表10支出预算!$A$4:$F$6666,6,FALSE),0)</f>
        <v>0</v>
      </c>
      <c r="E1274" s="292"/>
    </row>
    <row r="1275" ht="36" customHeight="1" spans="1:5">
      <c r="A1275" s="416" t="s">
        <v>2295</v>
      </c>
      <c r="B1275" s="288" t="s">
        <v>2296</v>
      </c>
      <c r="C1275" s="323" t="str">
        <f>IFERROR(VLOOKUP(A1275,[3]表3支出执行情况!$A$5:$D$6666,4,FALSE),0)</f>
        <v/>
      </c>
      <c r="D1275" s="326">
        <f>IFERROR(VLOOKUP(--A1275,[3]表10支出预算!$A$4:$F$6666,6,FALSE),0)</f>
        <v>0</v>
      </c>
      <c r="E1275" s="292"/>
    </row>
    <row r="1276" ht="36" customHeight="1" spans="1:5">
      <c r="A1276" s="416" t="s">
        <v>2297</v>
      </c>
      <c r="B1276" s="288" t="s">
        <v>2298</v>
      </c>
      <c r="C1276" s="323" t="str">
        <f>IFERROR(VLOOKUP(A1276,[3]表3支出执行情况!$A$5:$D$6666,4,FALSE),0)</f>
        <v/>
      </c>
      <c r="D1276" s="326">
        <f>IFERROR(VLOOKUP(--A1276,[3]表10支出预算!$A$4:$F$6666,6,FALSE),0)</f>
        <v>0</v>
      </c>
      <c r="E1276" s="292"/>
    </row>
    <row r="1277" ht="36" customHeight="1" spans="1:5">
      <c r="A1277" s="416" t="s">
        <v>2299</v>
      </c>
      <c r="B1277" s="288" t="s">
        <v>2300</v>
      </c>
      <c r="C1277" s="323" t="str">
        <f>IFERROR(VLOOKUP(A1277,[3]表3支出执行情况!$A$5:$D$6666,4,FALSE),0)</f>
        <v/>
      </c>
      <c r="D1277" s="326">
        <f>IFERROR(VLOOKUP(--A1277,[3]表10支出预算!$A$4:$F$6666,6,FALSE),0)</f>
        <v>0</v>
      </c>
      <c r="E1277" s="292"/>
    </row>
    <row r="1278" ht="36" customHeight="1" spans="1:5">
      <c r="A1278" s="290">
        <v>2220511</v>
      </c>
      <c r="B1278" s="288" t="s">
        <v>2301</v>
      </c>
      <c r="C1278" s="323" t="str">
        <f>IFERROR(VLOOKUP(A1278,[3]表3支出执行情况!$A$5:$D$6666,4,FALSE),0)</f>
        <v/>
      </c>
      <c r="D1278" s="326">
        <f>IFERROR(VLOOKUP(--A1278,[3]表10支出预算!$A$4:$F$6666,6,FALSE),0)</f>
        <v>0</v>
      </c>
      <c r="E1278" s="292"/>
    </row>
    <row r="1279" ht="36" customHeight="1" spans="1:5">
      <c r="A1279" s="416" t="s">
        <v>2302</v>
      </c>
      <c r="B1279" s="288" t="s">
        <v>2303</v>
      </c>
      <c r="C1279" s="323" t="str">
        <f>IFERROR(VLOOKUP(A1279,[3]表3支出执行情况!$A$5:$D$6666,4,FALSE),0)</f>
        <v/>
      </c>
      <c r="D1279" s="326">
        <f>IFERROR(VLOOKUP(--A1279,[3]表10支出预算!$A$4:$F$6666,6,FALSE),0)</f>
        <v>0</v>
      </c>
      <c r="E1279" s="292"/>
    </row>
    <row r="1280" ht="36" customHeight="1" spans="1:5">
      <c r="A1280" s="415" t="s">
        <v>2304</v>
      </c>
      <c r="B1280" s="420" t="s">
        <v>518</v>
      </c>
      <c r="C1280" s="323">
        <f>IFERROR(VLOOKUP(A1280,[3]表3支出执行情况!$A$5:$D$6666,4,FALSE),0)</f>
        <v>0</v>
      </c>
      <c r="D1280" s="429">
        <f>IFERROR(VLOOKUP(--A1280,[3]表10支出预算!$A$4:$F$6666,6,FALSE),0)</f>
        <v>0</v>
      </c>
      <c r="E1280" s="297"/>
    </row>
    <row r="1281" ht="36" customHeight="1" spans="1:5">
      <c r="A1281" s="415" t="s">
        <v>109</v>
      </c>
      <c r="B1281" s="285" t="s">
        <v>110</v>
      </c>
      <c r="C1281" s="323">
        <f>IFERROR(VLOOKUP(A1281,[3]表3支出执行情况!$A$5:$D$6666,4,FALSE),0)</f>
        <v>2610</v>
      </c>
      <c r="D1281" s="323">
        <f>IFERROR(VLOOKUP(--A1281,[3]表10支出预算!$A$4:$F$6666,6,FALSE),0)</f>
        <v>2402</v>
      </c>
      <c r="E1281" s="297">
        <f>(D1281-C1281)/C1281</f>
        <v>-0.08</v>
      </c>
    </row>
    <row r="1282" ht="36" customHeight="1" spans="1:5">
      <c r="A1282" s="415" t="s">
        <v>2305</v>
      </c>
      <c r="B1282" s="285" t="s">
        <v>2306</v>
      </c>
      <c r="C1282" s="323">
        <f>IFERROR(VLOOKUP(A1282,[3]表3支出执行情况!$A$5:$D$6666,4,FALSE),0)</f>
        <v>1289</v>
      </c>
      <c r="D1282" s="323">
        <f>IFERROR(VLOOKUP(--A1282,[3]表10支出预算!$A$4:$F$6666,6,FALSE),0)</f>
        <v>1101</v>
      </c>
      <c r="E1282" s="297">
        <f>(D1282-C1282)/C1282</f>
        <v>-0.146</v>
      </c>
    </row>
    <row r="1283" ht="36" customHeight="1" spans="1:5">
      <c r="A1283" s="416" t="s">
        <v>2307</v>
      </c>
      <c r="B1283" s="288" t="s">
        <v>138</v>
      </c>
      <c r="C1283" s="323">
        <f>IFERROR(VLOOKUP(A1283,[3]表3支出执行情况!$A$5:$D$6666,4,FALSE),0)</f>
        <v>681</v>
      </c>
      <c r="D1283" s="326">
        <f>IFERROR(VLOOKUP(--A1283,[3]表10支出预算!$A$4:$F$6666,6,FALSE),0)</f>
        <v>539</v>
      </c>
      <c r="E1283" s="292">
        <f>(D1283-C1283)/C1283</f>
        <v>-0.209</v>
      </c>
    </row>
    <row r="1284" ht="36" customHeight="1" spans="1:5">
      <c r="A1284" s="416" t="s">
        <v>2308</v>
      </c>
      <c r="B1284" s="288" t="s">
        <v>140</v>
      </c>
      <c r="C1284" s="323" t="str">
        <f>IFERROR(VLOOKUP(A1284,[3]表3支出执行情况!$A$5:$D$6666,4,FALSE),0)</f>
        <v/>
      </c>
      <c r="D1284" s="326">
        <f>IFERROR(VLOOKUP(--A1284,[3]表10支出预算!$A$4:$F$6666,6,FALSE),0)</f>
        <v>0</v>
      </c>
      <c r="E1284" s="292"/>
    </row>
    <row r="1285" ht="36" customHeight="1" spans="1:5">
      <c r="A1285" s="416" t="s">
        <v>2309</v>
      </c>
      <c r="B1285" s="288" t="s">
        <v>142</v>
      </c>
      <c r="C1285" s="323" t="str">
        <f>IFERROR(VLOOKUP(A1285,[3]表3支出执行情况!$A$5:$D$6666,4,FALSE),0)</f>
        <v/>
      </c>
      <c r="D1285" s="326">
        <f>IFERROR(VLOOKUP(--A1285,[3]表10支出预算!$A$4:$F$6666,6,FALSE),0)</f>
        <v>0</v>
      </c>
      <c r="E1285" s="292"/>
    </row>
    <row r="1286" ht="36" customHeight="1" spans="1:5">
      <c r="A1286" s="416" t="s">
        <v>2310</v>
      </c>
      <c r="B1286" s="288" t="s">
        <v>2311</v>
      </c>
      <c r="C1286" s="323">
        <f>IFERROR(VLOOKUP(A1286,[3]表3支出执行情况!$A$5:$D$6666,4,FALSE),0)</f>
        <v>0</v>
      </c>
      <c r="D1286" s="326">
        <f>IFERROR(VLOOKUP(--A1286,[3]表10支出预算!$A$4:$F$6666,6,FALSE),0)</f>
        <v>0</v>
      </c>
      <c r="E1286" s="292"/>
    </row>
    <row r="1287" ht="36" customHeight="1" spans="1:5">
      <c r="A1287" s="416" t="s">
        <v>2312</v>
      </c>
      <c r="B1287" s="288" t="s">
        <v>2313</v>
      </c>
      <c r="C1287" s="323" t="str">
        <f>IFERROR(VLOOKUP(A1287,[3]表3支出执行情况!$A$5:$D$6666,4,FALSE),0)</f>
        <v/>
      </c>
      <c r="D1287" s="326">
        <f>IFERROR(VLOOKUP(--A1287,[3]表10支出预算!$A$4:$F$6666,6,FALSE),0)</f>
        <v>0</v>
      </c>
      <c r="E1287" s="292"/>
    </row>
    <row r="1288" ht="36" customHeight="1" spans="1:5">
      <c r="A1288" s="416" t="s">
        <v>2314</v>
      </c>
      <c r="B1288" s="288" t="s">
        <v>2315</v>
      </c>
      <c r="C1288" s="323">
        <f>IFERROR(VLOOKUP(A1288,[3]表3支出执行情况!$A$5:$D$6666,4,FALSE),0)</f>
        <v>184</v>
      </c>
      <c r="D1288" s="326">
        <f>IFERROR(VLOOKUP(--A1288,[3]表10支出预算!$A$4:$F$6666,6,FALSE),0)</f>
        <v>50</v>
      </c>
      <c r="E1288" s="292">
        <f>(D1288-C1288)/C1288</f>
        <v>-0.728</v>
      </c>
    </row>
    <row r="1289" ht="36" customHeight="1" spans="1:5">
      <c r="A1289" s="416" t="s">
        <v>2316</v>
      </c>
      <c r="B1289" s="288" t="s">
        <v>2317</v>
      </c>
      <c r="C1289" s="323">
        <f>IFERROR(VLOOKUP(A1289,[3]表3支出执行情况!$A$5:$D$6666,4,FALSE),0)</f>
        <v>0</v>
      </c>
      <c r="D1289" s="326">
        <f>IFERROR(VLOOKUP(--A1289,[3]表10支出预算!$A$4:$F$6666,6,FALSE),0)</f>
        <v>0</v>
      </c>
      <c r="E1289" s="292"/>
    </row>
    <row r="1290" ht="36" customHeight="1" spans="1:5">
      <c r="A1290" s="416" t="s">
        <v>2318</v>
      </c>
      <c r="B1290" s="288" t="s">
        <v>2319</v>
      </c>
      <c r="C1290" s="323">
        <f>IFERROR(VLOOKUP(A1290,[3]表3支出执行情况!$A$5:$D$6666,4,FALSE),0)</f>
        <v>0</v>
      </c>
      <c r="D1290" s="326">
        <f>IFERROR(VLOOKUP(--A1290,[3]表10支出预算!$A$4:$F$6666,6,FALSE),0)</f>
        <v>0</v>
      </c>
      <c r="E1290" s="292"/>
    </row>
    <row r="1291" ht="36" customHeight="1" spans="1:5">
      <c r="A1291" s="416" t="s">
        <v>2320</v>
      </c>
      <c r="B1291" s="288" t="s">
        <v>2321</v>
      </c>
      <c r="C1291" s="323">
        <f>IFERROR(VLOOKUP(A1291,[3]表3支出执行情况!$A$5:$D$6666,4,FALSE),0)</f>
        <v>0</v>
      </c>
      <c r="D1291" s="326">
        <f>IFERROR(VLOOKUP(--A1291,[3]表10支出预算!$A$4:$F$6666,6,FALSE),0)</f>
        <v>0</v>
      </c>
      <c r="E1291" s="292"/>
    </row>
    <row r="1292" ht="36" customHeight="1" spans="1:5">
      <c r="A1292" s="416" t="s">
        <v>2322</v>
      </c>
      <c r="B1292" s="288" t="s">
        <v>156</v>
      </c>
      <c r="C1292" s="323">
        <f>IFERROR(VLOOKUP(A1292,[3]表3支出执行情况!$A$5:$D$6666,4,FALSE),0)</f>
        <v>124</v>
      </c>
      <c r="D1292" s="326">
        <f>IFERROR(VLOOKUP(--A1292,[3]表10支出预算!$A$4:$F$6666,6,FALSE),0)</f>
        <v>112</v>
      </c>
      <c r="E1292" s="292">
        <f>(D1292-C1292)/C1292</f>
        <v>-0.097</v>
      </c>
    </row>
    <row r="1293" ht="36" customHeight="1" spans="1:5">
      <c r="A1293" s="416" t="s">
        <v>2323</v>
      </c>
      <c r="B1293" s="288" t="s">
        <v>2324</v>
      </c>
      <c r="C1293" s="323">
        <f>IFERROR(VLOOKUP(A1293,[3]表3支出执行情况!$A$5:$D$6666,4,FALSE),0)</f>
        <v>300</v>
      </c>
      <c r="D1293" s="326">
        <f>IFERROR(VLOOKUP(--A1293,[3]表10支出预算!$A$4:$F$6666,6,FALSE),0)</f>
        <v>400</v>
      </c>
      <c r="E1293" s="292">
        <f>(D1293-C1293)/C1293</f>
        <v>0.333</v>
      </c>
    </row>
    <row r="1294" ht="36" customHeight="1" spans="1:5">
      <c r="A1294" s="415" t="s">
        <v>2325</v>
      </c>
      <c r="B1294" s="285" t="s">
        <v>2326</v>
      </c>
      <c r="C1294" s="323">
        <f>IFERROR(VLOOKUP(A1294,[3]表3支出执行情况!$A$5:$D$6666,4,FALSE),0)</f>
        <v>495</v>
      </c>
      <c r="D1294" s="323">
        <f>IFERROR(VLOOKUP(--A1294,[3]表10支出预算!$A$4:$F$6666,6,FALSE),0)</f>
        <v>571</v>
      </c>
      <c r="E1294" s="297">
        <f>(D1294-C1294)/C1294</f>
        <v>0.154</v>
      </c>
    </row>
    <row r="1295" ht="36" customHeight="1" spans="1:5">
      <c r="A1295" s="416" t="s">
        <v>2327</v>
      </c>
      <c r="B1295" s="288" t="s">
        <v>138</v>
      </c>
      <c r="C1295" s="323">
        <f>IFERROR(VLOOKUP(A1295,[3]表3支出执行情况!$A$5:$D$6666,4,FALSE),0)</f>
        <v>289</v>
      </c>
      <c r="D1295" s="326">
        <f>IFERROR(VLOOKUP(--A1295,[3]表10支出预算!$A$4:$F$6666,6,FALSE),0)</f>
        <v>115</v>
      </c>
      <c r="E1295" s="292">
        <f>(D1295-C1295)/C1295</f>
        <v>-0.602</v>
      </c>
    </row>
    <row r="1296" ht="36" customHeight="1" spans="1:5">
      <c r="A1296" s="416" t="s">
        <v>2328</v>
      </c>
      <c r="B1296" s="288" t="s">
        <v>140</v>
      </c>
      <c r="C1296" s="323" t="str">
        <f>IFERROR(VLOOKUP(A1296,[3]表3支出执行情况!$A$5:$D$6666,4,FALSE),0)</f>
        <v/>
      </c>
      <c r="D1296" s="326">
        <f>IFERROR(VLOOKUP(--A1296,[3]表10支出预算!$A$4:$F$6666,6,FALSE),0)</f>
        <v>0</v>
      </c>
      <c r="E1296" s="292"/>
    </row>
    <row r="1297" ht="36" customHeight="1" spans="1:5">
      <c r="A1297" s="416" t="s">
        <v>2329</v>
      </c>
      <c r="B1297" s="288" t="s">
        <v>142</v>
      </c>
      <c r="C1297" s="323" t="str">
        <f>IFERROR(VLOOKUP(A1297,[3]表3支出执行情况!$A$5:$D$6666,4,FALSE),0)</f>
        <v/>
      </c>
      <c r="D1297" s="326">
        <f>IFERROR(VLOOKUP(--A1297,[3]表10支出预算!$A$4:$F$6666,6,FALSE),0)</f>
        <v>0</v>
      </c>
      <c r="E1297" s="292"/>
    </row>
    <row r="1298" ht="36" customHeight="1" spans="1:5">
      <c r="A1298" s="416" t="s">
        <v>2330</v>
      </c>
      <c r="B1298" s="288" t="s">
        <v>2331</v>
      </c>
      <c r="C1298" s="323">
        <f>IFERROR(VLOOKUP(A1298,[3]表3支出执行情况!$A$5:$D$6666,4,FALSE),0)</f>
        <v>206</v>
      </c>
      <c r="D1298" s="326">
        <f>IFERROR(VLOOKUP(--A1298,[3]表10支出预算!$A$4:$F$6666,6,FALSE),0)</f>
        <v>456</v>
      </c>
      <c r="E1298" s="292">
        <f>(D1298-C1298)/C1298</f>
        <v>1.214</v>
      </c>
    </row>
    <row r="1299" ht="36" customHeight="1" spans="1:5">
      <c r="A1299" s="416" t="s">
        <v>2332</v>
      </c>
      <c r="B1299" s="288" t="s">
        <v>2333</v>
      </c>
      <c r="C1299" s="323">
        <f>IFERROR(VLOOKUP(A1299,[3]表3支出执行情况!$A$5:$D$6666,4,FALSE),0)</f>
        <v>0</v>
      </c>
      <c r="D1299" s="326">
        <f>IFERROR(VLOOKUP(--A1299,[3]表10支出预算!$A$4:$F$6666,6,FALSE),0)</f>
        <v>0</v>
      </c>
      <c r="E1299" s="292"/>
    </row>
    <row r="1300" ht="36" customHeight="1" spans="1:5">
      <c r="A1300" s="415" t="s">
        <v>2334</v>
      </c>
      <c r="B1300" s="285" t="s">
        <v>2335</v>
      </c>
      <c r="C1300" s="323">
        <f>IFERROR(VLOOKUP(A1300,[3]表3支出执行情况!$A$5:$D$6666,4,FALSE),0)</f>
        <v>0</v>
      </c>
      <c r="D1300" s="323">
        <f>IFERROR(VLOOKUP(--A1300,[3]表10支出预算!$A$4:$F$6666,6,FALSE),0)</f>
        <v>0</v>
      </c>
      <c r="E1300" s="297"/>
    </row>
    <row r="1301" ht="36" customHeight="1" spans="1:5">
      <c r="A1301" s="416" t="s">
        <v>2336</v>
      </c>
      <c r="B1301" s="288" t="s">
        <v>138</v>
      </c>
      <c r="C1301" s="323">
        <f>IFERROR(VLOOKUP(A1301,[3]表3支出执行情况!$A$5:$D$6666,4,FALSE),0)</f>
        <v>0</v>
      </c>
      <c r="D1301" s="326">
        <f>IFERROR(VLOOKUP(--A1301,[3]表10支出预算!$A$4:$F$6666,6,FALSE),0)</f>
        <v>0</v>
      </c>
      <c r="E1301" s="292"/>
    </row>
    <row r="1302" ht="36" customHeight="1" spans="1:5">
      <c r="A1302" s="416" t="s">
        <v>2337</v>
      </c>
      <c r="B1302" s="288" t="s">
        <v>140</v>
      </c>
      <c r="C1302" s="323" t="str">
        <f>IFERROR(VLOOKUP(A1302,[3]表3支出执行情况!$A$5:$D$6666,4,FALSE),0)</f>
        <v/>
      </c>
      <c r="D1302" s="326">
        <f>IFERROR(VLOOKUP(--A1302,[3]表10支出预算!$A$4:$F$6666,6,FALSE),0)</f>
        <v>0</v>
      </c>
      <c r="E1302" s="292"/>
    </row>
    <row r="1303" ht="36" customHeight="1" spans="1:5">
      <c r="A1303" s="416" t="s">
        <v>2338</v>
      </c>
      <c r="B1303" s="288" t="s">
        <v>142</v>
      </c>
      <c r="C1303" s="323" t="str">
        <f>IFERROR(VLOOKUP(A1303,[3]表3支出执行情况!$A$5:$D$6666,4,FALSE),0)</f>
        <v/>
      </c>
      <c r="D1303" s="326">
        <f>IFERROR(VLOOKUP(--A1303,[3]表10支出预算!$A$4:$F$6666,6,FALSE),0)</f>
        <v>0</v>
      </c>
      <c r="E1303" s="292"/>
    </row>
    <row r="1304" ht="36" customHeight="1" spans="1:5">
      <c r="A1304" s="416" t="s">
        <v>2339</v>
      </c>
      <c r="B1304" s="288" t="s">
        <v>2340</v>
      </c>
      <c r="C1304" s="323">
        <f>IFERROR(VLOOKUP(A1304,[3]表3支出执行情况!$A$5:$D$6666,4,FALSE),0)</f>
        <v>0</v>
      </c>
      <c r="D1304" s="326">
        <f>IFERROR(VLOOKUP(--A1304,[3]表10支出预算!$A$4:$F$6666,6,FALSE),0)</f>
        <v>0</v>
      </c>
      <c r="E1304" s="292"/>
    </row>
    <row r="1305" ht="36" customHeight="1" spans="1:5">
      <c r="A1305" s="416" t="s">
        <v>2341</v>
      </c>
      <c r="B1305" s="288" t="s">
        <v>2342</v>
      </c>
      <c r="C1305" s="323">
        <f>IFERROR(VLOOKUP(A1305,[3]表3支出执行情况!$A$5:$D$6666,4,FALSE),0)</f>
        <v>0</v>
      </c>
      <c r="D1305" s="326">
        <f>IFERROR(VLOOKUP(--A1305,[3]表10支出预算!$A$4:$F$6666,6,FALSE),0)</f>
        <v>0</v>
      </c>
      <c r="E1305" s="292"/>
    </row>
    <row r="1306" ht="36" customHeight="1" spans="1:5">
      <c r="A1306" s="415" t="s">
        <v>2343</v>
      </c>
      <c r="B1306" s="285" t="s">
        <v>2344</v>
      </c>
      <c r="C1306" s="323">
        <f>IFERROR(VLOOKUP(A1306,[3]表3支出执行情况!$A$5:$D$6666,4,FALSE),0)</f>
        <v>0</v>
      </c>
      <c r="D1306" s="323">
        <f>IFERROR(VLOOKUP(--A1306,[3]表10支出预算!$A$4:$F$6666,6,FALSE),0)</f>
        <v>0</v>
      </c>
      <c r="E1306" s="297"/>
    </row>
    <row r="1307" ht="36" customHeight="1" spans="1:5">
      <c r="A1307" s="416" t="s">
        <v>2345</v>
      </c>
      <c r="B1307" s="288" t="s">
        <v>138</v>
      </c>
      <c r="C1307" s="323">
        <f>IFERROR(VLOOKUP(A1307,[3]表3支出执行情况!$A$5:$D$6666,4,FALSE),0)</f>
        <v>0</v>
      </c>
      <c r="D1307" s="326">
        <f>IFERROR(VLOOKUP(--A1307,[3]表10支出预算!$A$4:$F$6666,6,FALSE),0)</f>
        <v>0</v>
      </c>
      <c r="E1307" s="292"/>
    </row>
    <row r="1308" ht="36" customHeight="1" spans="1:5">
      <c r="A1308" s="416" t="s">
        <v>2346</v>
      </c>
      <c r="B1308" s="288" t="s">
        <v>140</v>
      </c>
      <c r="C1308" s="323" t="str">
        <f>IFERROR(VLOOKUP(A1308,[3]表3支出执行情况!$A$5:$D$6666,4,FALSE),0)</f>
        <v/>
      </c>
      <c r="D1308" s="326">
        <f>IFERROR(VLOOKUP(--A1308,[3]表10支出预算!$A$4:$F$6666,6,FALSE),0)</f>
        <v>0</v>
      </c>
      <c r="E1308" s="292"/>
    </row>
    <row r="1309" ht="36" customHeight="1" spans="1:5">
      <c r="A1309" s="416" t="s">
        <v>2347</v>
      </c>
      <c r="B1309" s="288" t="s">
        <v>142</v>
      </c>
      <c r="C1309" s="323" t="str">
        <f>IFERROR(VLOOKUP(A1309,[3]表3支出执行情况!$A$5:$D$6666,4,FALSE),0)</f>
        <v/>
      </c>
      <c r="D1309" s="326">
        <f>IFERROR(VLOOKUP(--A1309,[3]表10支出预算!$A$4:$F$6666,6,FALSE),0)</f>
        <v>0</v>
      </c>
      <c r="E1309" s="292"/>
    </row>
    <row r="1310" ht="36" customHeight="1" spans="1:5">
      <c r="A1310" s="416" t="s">
        <v>2348</v>
      </c>
      <c r="B1310" s="288" t="s">
        <v>2349</v>
      </c>
      <c r="C1310" s="323">
        <f>IFERROR(VLOOKUP(A1310,[3]表3支出执行情况!$A$5:$D$6666,4,FALSE),0)</f>
        <v>0</v>
      </c>
      <c r="D1310" s="326">
        <f>IFERROR(VLOOKUP(--A1310,[3]表10支出预算!$A$4:$F$6666,6,FALSE),0)</f>
        <v>0</v>
      </c>
      <c r="E1310" s="292"/>
    </row>
    <row r="1311" ht="36" customHeight="1" spans="1:5">
      <c r="A1311" s="416" t="s">
        <v>2350</v>
      </c>
      <c r="B1311" s="288" t="s">
        <v>2351</v>
      </c>
      <c r="C1311" s="323">
        <f>IFERROR(VLOOKUP(A1311,[3]表3支出执行情况!$A$5:$D$6666,4,FALSE),0)</f>
        <v>0</v>
      </c>
      <c r="D1311" s="326">
        <f>IFERROR(VLOOKUP(--A1311,[3]表10支出预算!$A$4:$F$6666,6,FALSE),0)</f>
        <v>0</v>
      </c>
      <c r="E1311" s="292"/>
    </row>
    <row r="1312" ht="36" customHeight="1" spans="1:5">
      <c r="A1312" s="416" t="s">
        <v>2352</v>
      </c>
      <c r="B1312" s="288" t="s">
        <v>156</v>
      </c>
      <c r="C1312" s="323">
        <f>IFERROR(VLOOKUP(A1312,[3]表3支出执行情况!$A$5:$D$6666,4,FALSE),0)</f>
        <v>0</v>
      </c>
      <c r="D1312" s="326">
        <f>IFERROR(VLOOKUP(--A1312,[3]表10支出预算!$A$4:$F$6666,6,FALSE),0)</f>
        <v>0</v>
      </c>
      <c r="E1312" s="292"/>
    </row>
    <row r="1313" ht="36" customHeight="1" spans="1:5">
      <c r="A1313" s="416" t="s">
        <v>2353</v>
      </c>
      <c r="B1313" s="288" t="s">
        <v>2354</v>
      </c>
      <c r="C1313" s="323" t="str">
        <f>IFERROR(VLOOKUP(A1313,[3]表3支出执行情况!$A$5:$D$6666,4,FALSE),0)</f>
        <v/>
      </c>
      <c r="D1313" s="326">
        <f>IFERROR(VLOOKUP(--A1313,[3]表10支出预算!$A$4:$F$6666,6,FALSE),0)</f>
        <v>0</v>
      </c>
      <c r="E1313" s="292"/>
    </row>
    <row r="1314" ht="36" customHeight="1" spans="1:5">
      <c r="A1314" s="415" t="s">
        <v>2355</v>
      </c>
      <c r="B1314" s="285" t="s">
        <v>2356</v>
      </c>
      <c r="C1314" s="323">
        <f>IFERROR(VLOOKUP(A1314,[3]表3支出执行情况!$A$5:$D$6666,4,FALSE),0)</f>
        <v>0</v>
      </c>
      <c r="D1314" s="323">
        <f>IFERROR(VLOOKUP(--A1314,[3]表10支出预算!$A$4:$F$6666,6,FALSE),0)</f>
        <v>0</v>
      </c>
      <c r="E1314" s="297"/>
    </row>
    <row r="1315" ht="36" customHeight="1" spans="1:5">
      <c r="A1315" s="416" t="s">
        <v>2357</v>
      </c>
      <c r="B1315" s="288" t="s">
        <v>138</v>
      </c>
      <c r="C1315" s="323">
        <f>IFERROR(VLOOKUP(A1315,[3]表3支出执行情况!$A$5:$D$6666,4,FALSE),0)</f>
        <v>0</v>
      </c>
      <c r="D1315" s="326">
        <f>IFERROR(VLOOKUP(--A1315,[3]表10支出预算!$A$4:$F$6666,6,FALSE),0)</f>
        <v>0</v>
      </c>
      <c r="E1315" s="292"/>
    </row>
    <row r="1316" ht="36" customHeight="1" spans="1:5">
      <c r="A1316" s="416" t="s">
        <v>2358</v>
      </c>
      <c r="B1316" s="288" t="s">
        <v>140</v>
      </c>
      <c r="C1316" s="323" t="str">
        <f>IFERROR(VLOOKUP(A1316,[3]表3支出执行情况!$A$5:$D$6666,4,FALSE),0)</f>
        <v/>
      </c>
      <c r="D1316" s="326">
        <f>IFERROR(VLOOKUP(--A1316,[3]表10支出预算!$A$4:$F$6666,6,FALSE),0)</f>
        <v>0</v>
      </c>
      <c r="E1316" s="292"/>
    </row>
    <row r="1317" ht="36" customHeight="1" spans="1:5">
      <c r="A1317" s="416" t="s">
        <v>2359</v>
      </c>
      <c r="B1317" s="288" t="s">
        <v>142</v>
      </c>
      <c r="C1317" s="323" t="str">
        <f>IFERROR(VLOOKUP(A1317,[3]表3支出执行情况!$A$5:$D$6666,4,FALSE),0)</f>
        <v/>
      </c>
      <c r="D1317" s="326">
        <f>IFERROR(VLOOKUP(--A1317,[3]表10支出预算!$A$4:$F$6666,6,FALSE),0)</f>
        <v>0</v>
      </c>
      <c r="E1317" s="292"/>
    </row>
    <row r="1318" ht="36" customHeight="1" spans="1:5">
      <c r="A1318" s="416" t="s">
        <v>2360</v>
      </c>
      <c r="B1318" s="288" t="s">
        <v>2361</v>
      </c>
      <c r="C1318" s="323">
        <f>IFERROR(VLOOKUP(A1318,[3]表3支出执行情况!$A$5:$D$6666,4,FALSE),0)</f>
        <v>0</v>
      </c>
      <c r="D1318" s="326">
        <f>IFERROR(VLOOKUP(--A1318,[3]表10支出预算!$A$4:$F$6666,6,FALSE),0)</f>
        <v>0</v>
      </c>
      <c r="E1318" s="292"/>
    </row>
    <row r="1319" ht="36" customHeight="1" spans="1:5">
      <c r="A1319" s="416" t="s">
        <v>2362</v>
      </c>
      <c r="B1319" s="288" t="s">
        <v>2363</v>
      </c>
      <c r="C1319" s="323">
        <f>IFERROR(VLOOKUP(A1319,[3]表3支出执行情况!$A$5:$D$6666,4,FALSE),0)</f>
        <v>0</v>
      </c>
      <c r="D1319" s="326">
        <f>IFERROR(VLOOKUP(--A1319,[3]表10支出预算!$A$4:$F$6666,6,FALSE),0)</f>
        <v>0</v>
      </c>
      <c r="E1319" s="292"/>
    </row>
    <row r="1320" ht="36" customHeight="1" spans="1:5">
      <c r="A1320" s="416" t="s">
        <v>2364</v>
      </c>
      <c r="B1320" s="288" t="s">
        <v>2365</v>
      </c>
      <c r="C1320" s="323">
        <f>IFERROR(VLOOKUP(A1320,[3]表3支出执行情况!$A$5:$D$6666,4,FALSE),0)</f>
        <v>0</v>
      </c>
      <c r="D1320" s="326">
        <f>IFERROR(VLOOKUP(--A1320,[3]表10支出预算!$A$4:$F$6666,6,FALSE),0)</f>
        <v>0</v>
      </c>
      <c r="E1320" s="292"/>
    </row>
    <row r="1321" ht="36" customHeight="1" spans="1:5">
      <c r="A1321" s="416" t="s">
        <v>2366</v>
      </c>
      <c r="B1321" s="288" t="s">
        <v>2367</v>
      </c>
      <c r="C1321" s="323">
        <f>IFERROR(VLOOKUP(A1321,[3]表3支出执行情况!$A$5:$D$6666,4,FALSE),0)</f>
        <v>0</v>
      </c>
      <c r="D1321" s="326">
        <f>IFERROR(VLOOKUP(--A1321,[3]表10支出预算!$A$4:$F$6666,6,FALSE),0)</f>
        <v>0</v>
      </c>
      <c r="E1321" s="292"/>
    </row>
    <row r="1322" ht="36" customHeight="1" spans="1:5">
      <c r="A1322" s="416" t="s">
        <v>2368</v>
      </c>
      <c r="B1322" s="288" t="s">
        <v>2369</v>
      </c>
      <c r="C1322" s="323" t="str">
        <f>IFERROR(VLOOKUP(A1322,[3]表3支出执行情况!$A$5:$D$6666,4,FALSE),0)</f>
        <v/>
      </c>
      <c r="D1322" s="326">
        <f>IFERROR(VLOOKUP(--A1322,[3]表10支出预算!$A$4:$F$6666,6,FALSE),0)</f>
        <v>0</v>
      </c>
      <c r="E1322" s="292"/>
    </row>
    <row r="1323" ht="36" customHeight="1" spans="1:5">
      <c r="A1323" s="416" t="s">
        <v>2370</v>
      </c>
      <c r="B1323" s="288" t="s">
        <v>2371</v>
      </c>
      <c r="C1323" s="323">
        <f>IFERROR(VLOOKUP(A1323,[3]表3支出执行情况!$A$5:$D$6666,4,FALSE),0)</f>
        <v>0</v>
      </c>
      <c r="D1323" s="326">
        <f>IFERROR(VLOOKUP(--A1323,[3]表10支出预算!$A$4:$F$6666,6,FALSE),0)</f>
        <v>0</v>
      </c>
      <c r="E1323" s="292"/>
    </row>
    <row r="1324" ht="36" customHeight="1" spans="1:5">
      <c r="A1324" s="416" t="s">
        <v>2372</v>
      </c>
      <c r="B1324" s="288" t="s">
        <v>2373</v>
      </c>
      <c r="C1324" s="323">
        <f>IFERROR(VLOOKUP(A1324,[3]表3支出执行情况!$A$5:$D$6666,4,FALSE),0)</f>
        <v>0</v>
      </c>
      <c r="D1324" s="326">
        <f>IFERROR(VLOOKUP(--A1324,[3]表10支出预算!$A$4:$F$6666,6,FALSE),0)</f>
        <v>0</v>
      </c>
      <c r="E1324" s="292"/>
    </row>
    <row r="1325" ht="36" customHeight="1" spans="1:5">
      <c r="A1325" s="416" t="s">
        <v>2374</v>
      </c>
      <c r="B1325" s="288" t="s">
        <v>2375</v>
      </c>
      <c r="C1325" s="323">
        <f>IFERROR(VLOOKUP(A1325,[3]表3支出执行情况!$A$5:$D$6666,4,FALSE),0)</f>
        <v>0</v>
      </c>
      <c r="D1325" s="326">
        <f>IFERROR(VLOOKUP(--A1325,[3]表10支出预算!$A$4:$F$6666,6,FALSE),0)</f>
        <v>0</v>
      </c>
      <c r="E1325" s="292"/>
    </row>
    <row r="1326" ht="36" customHeight="1" spans="1:5">
      <c r="A1326" s="416" t="s">
        <v>2376</v>
      </c>
      <c r="B1326" s="288" t="s">
        <v>2377</v>
      </c>
      <c r="C1326" s="323">
        <f>IFERROR(VLOOKUP(A1326,[3]表3支出执行情况!$A$5:$D$6666,4,FALSE),0)</f>
        <v>0</v>
      </c>
      <c r="D1326" s="326">
        <f>IFERROR(VLOOKUP(--A1326,[3]表10支出预算!$A$4:$F$6666,6,FALSE),0)</f>
        <v>0</v>
      </c>
      <c r="E1326" s="292"/>
    </row>
    <row r="1327" ht="36" customHeight="1" spans="1:5">
      <c r="A1327" s="415" t="s">
        <v>2378</v>
      </c>
      <c r="B1327" s="285" t="s">
        <v>2379</v>
      </c>
      <c r="C1327" s="323">
        <f>IFERROR(VLOOKUP(A1327,[3]表3支出执行情况!$A$5:$D$6666,4,FALSE),0)</f>
        <v>306</v>
      </c>
      <c r="D1327" s="323">
        <f>IFERROR(VLOOKUP(--A1327,[3]表10支出预算!$A$4:$F$6666,6,FALSE),0)</f>
        <v>230</v>
      </c>
      <c r="E1327" s="297">
        <f>(D1327-C1327)/C1327</f>
        <v>-0.248</v>
      </c>
    </row>
    <row r="1328" ht="36" customHeight="1" spans="1:5">
      <c r="A1328" s="416" t="s">
        <v>2380</v>
      </c>
      <c r="B1328" s="288" t="s">
        <v>2381</v>
      </c>
      <c r="C1328" s="323">
        <f>IFERROR(VLOOKUP(A1328,[3]表3支出执行情况!$A$5:$D$6666,4,FALSE),0)</f>
        <v>45</v>
      </c>
      <c r="D1328" s="326">
        <f>IFERROR(VLOOKUP(--A1328,[3]表10支出预算!$A$4:$F$6666,6,FALSE),0)</f>
        <v>0</v>
      </c>
      <c r="E1328" s="292">
        <f>(D1328-C1328)/C1328</f>
        <v>-1</v>
      </c>
    </row>
    <row r="1329" ht="36" customHeight="1" spans="1:5">
      <c r="A1329" s="416" t="s">
        <v>2382</v>
      </c>
      <c r="B1329" s="288" t="s">
        <v>2383</v>
      </c>
      <c r="C1329" s="323">
        <f>IFERROR(VLOOKUP(A1329,[3]表3支出执行情况!$A$5:$D$6666,4,FALSE),0)</f>
        <v>230</v>
      </c>
      <c r="D1329" s="326">
        <f>IFERROR(VLOOKUP(--A1329,[3]表10支出预算!$A$4:$F$6666,6,FALSE),0)</f>
        <v>230</v>
      </c>
      <c r="E1329" s="292">
        <f>(D1329-C1329)/C1329</f>
        <v>0</v>
      </c>
    </row>
    <row r="1330" ht="36" customHeight="1" spans="1:5">
      <c r="A1330" s="416" t="s">
        <v>2384</v>
      </c>
      <c r="B1330" s="288" t="s">
        <v>2385</v>
      </c>
      <c r="C1330" s="323">
        <f>IFERROR(VLOOKUP(A1330,[3]表3支出执行情况!$A$5:$D$6666,4,FALSE),0)</f>
        <v>31</v>
      </c>
      <c r="D1330" s="326">
        <f>IFERROR(VLOOKUP(--A1330,[3]表10支出预算!$A$4:$F$6666,6,FALSE),0)</f>
        <v>0</v>
      </c>
      <c r="E1330" s="292">
        <f>(D1330-C1330)/C1330</f>
        <v>-1</v>
      </c>
    </row>
    <row r="1331" ht="36" customHeight="1" spans="1:5">
      <c r="A1331" s="415" t="s">
        <v>2386</v>
      </c>
      <c r="B1331" s="285" t="s">
        <v>2387</v>
      </c>
      <c r="C1331" s="323">
        <f>IFERROR(VLOOKUP(A1331,[3]表3支出执行情况!$A$5:$D$6666,4,FALSE),0)</f>
        <v>520</v>
      </c>
      <c r="D1331" s="323">
        <f>IFERROR(VLOOKUP(--A1331,[3]表10支出预算!$A$4:$F$6666,6,FALSE),0)</f>
        <v>500</v>
      </c>
      <c r="E1331" s="297">
        <f>(D1331-C1331)/C1331</f>
        <v>-0.038</v>
      </c>
    </row>
    <row r="1332" ht="36" customHeight="1" spans="1:5">
      <c r="A1332" s="416" t="s">
        <v>2388</v>
      </c>
      <c r="B1332" s="288" t="s">
        <v>2389</v>
      </c>
      <c r="C1332" s="323">
        <f>IFERROR(VLOOKUP(A1332,[3]表3支出执行情况!$A$5:$D$6666,4,FALSE),0)</f>
        <v>0</v>
      </c>
      <c r="D1332" s="326">
        <f>IFERROR(VLOOKUP(--A1332,[3]表10支出预算!$A$4:$F$6666,6,FALSE),0)</f>
        <v>0</v>
      </c>
      <c r="E1332" s="292"/>
    </row>
    <row r="1333" ht="36" customHeight="1" spans="1:5">
      <c r="A1333" s="416" t="s">
        <v>2390</v>
      </c>
      <c r="B1333" s="288" t="s">
        <v>2391</v>
      </c>
      <c r="C1333" s="323">
        <f>IFERROR(VLOOKUP(A1333,[3]表3支出执行情况!$A$5:$D$6666,4,FALSE),0)</f>
        <v>0</v>
      </c>
      <c r="D1333" s="326">
        <f>IFERROR(VLOOKUP(--A1333,[3]表10支出预算!$A$4:$F$6666,6,FALSE),0)</f>
        <v>0</v>
      </c>
      <c r="E1333" s="292"/>
    </row>
    <row r="1334" ht="36" customHeight="1" spans="1:5">
      <c r="A1334" s="416" t="s">
        <v>2392</v>
      </c>
      <c r="B1334" s="288" t="s">
        <v>2393</v>
      </c>
      <c r="C1334" s="323">
        <f>IFERROR(VLOOKUP(A1334,[3]表3支出执行情况!$A$5:$D$6666,4,FALSE),0)</f>
        <v>520</v>
      </c>
      <c r="D1334" s="326">
        <f>IFERROR(VLOOKUP(--A1334,[3]表10支出预算!$A$4:$F$6666,6,FALSE),0)</f>
        <v>500</v>
      </c>
      <c r="E1334" s="292">
        <f>(D1334-C1334)/C1334</f>
        <v>-0.038</v>
      </c>
    </row>
    <row r="1335" ht="36" customHeight="1" spans="1:5">
      <c r="A1335" s="416" t="s">
        <v>2394</v>
      </c>
      <c r="B1335" s="288" t="s">
        <v>2395</v>
      </c>
      <c r="C1335" s="323" t="str">
        <f>IFERROR(VLOOKUP(A1335,[3]表3支出执行情况!$A$5:$D$6666,4,FALSE),0)</f>
        <v/>
      </c>
      <c r="D1335" s="326">
        <f>IFERROR(VLOOKUP(--A1335,[3]表10支出预算!$A$4:$F$6666,6,FALSE),0)</f>
        <v>0</v>
      </c>
      <c r="E1335" s="292"/>
    </row>
    <row r="1336" ht="36" customHeight="1" spans="1:5">
      <c r="A1336" s="416" t="s">
        <v>2396</v>
      </c>
      <c r="B1336" s="288" t="s">
        <v>2397</v>
      </c>
      <c r="C1336" s="323" t="str">
        <f>IFERROR(VLOOKUP(A1336,[3]表3支出执行情况!$A$5:$D$6666,4,FALSE),0)</f>
        <v/>
      </c>
      <c r="D1336" s="326">
        <f>IFERROR(VLOOKUP(--A1336,[3]表10支出预算!$A$4:$F$6666,6,FALSE),0)</f>
        <v>0</v>
      </c>
      <c r="E1336" s="292"/>
    </row>
    <row r="1337" ht="36" customHeight="1" spans="1:5">
      <c r="A1337" s="415" t="s">
        <v>2398</v>
      </c>
      <c r="B1337" s="285" t="s">
        <v>2399</v>
      </c>
      <c r="C1337" s="323" t="str">
        <f>IFERROR(VLOOKUP(A1337,[3]表3支出执行情况!$A$5:$D$6666,4,FALSE),0)</f>
        <v/>
      </c>
      <c r="D1337" s="323">
        <f>IFERROR(VLOOKUP(--A1337,[3]表10支出预算!$A$4:$F$6666,6,FALSE),0)</f>
        <v>0</v>
      </c>
      <c r="E1337" s="297"/>
    </row>
    <row r="1338" ht="36" customHeight="1" spans="1:5">
      <c r="A1338" s="290" t="s">
        <v>2400</v>
      </c>
      <c r="B1338" s="288" t="s">
        <v>2401</v>
      </c>
      <c r="C1338" s="323" t="str">
        <f>IFERROR(VLOOKUP(A1338,[3]表3支出执行情况!$A$5:$D$6666,4,FALSE),0)</f>
        <v/>
      </c>
      <c r="D1338" s="326">
        <f>IFERROR(VLOOKUP(--A1338,[3]表10支出预算!$A$4:$F$6666,6,FALSE),0)</f>
        <v>0</v>
      </c>
      <c r="E1338" s="292"/>
    </row>
    <row r="1339" ht="36" customHeight="1" spans="1:5">
      <c r="A1339" s="295" t="s">
        <v>2402</v>
      </c>
      <c r="B1339" s="420" t="s">
        <v>518</v>
      </c>
      <c r="C1339" s="323">
        <f>IFERROR(VLOOKUP(A1339,[3]表3支出执行情况!$A$5:$D$6666,4,FALSE),0)</f>
        <v>0</v>
      </c>
      <c r="D1339" s="421"/>
      <c r="E1339" s="297"/>
    </row>
    <row r="1340" ht="36" customHeight="1" spans="1:5">
      <c r="A1340" s="415" t="s">
        <v>111</v>
      </c>
      <c r="B1340" s="285" t="s">
        <v>112</v>
      </c>
      <c r="C1340" s="323">
        <v>3000</v>
      </c>
      <c r="D1340" s="323">
        <v>3000</v>
      </c>
      <c r="E1340" s="297">
        <f>(D1340-C1340)/C1340</f>
        <v>0</v>
      </c>
    </row>
    <row r="1341" ht="36" customHeight="1" spans="1:5">
      <c r="A1341" s="415" t="s">
        <v>113</v>
      </c>
      <c r="B1341" s="285" t="s">
        <v>114</v>
      </c>
      <c r="C1341" s="323">
        <v>9000</v>
      </c>
      <c r="D1341" s="323">
        <v>9400</v>
      </c>
      <c r="E1341" s="297">
        <f>(D1341-C1341)/C1341</f>
        <v>0.044</v>
      </c>
    </row>
    <row r="1342" ht="36" customHeight="1" spans="1:5">
      <c r="A1342" s="415" t="s">
        <v>2403</v>
      </c>
      <c r="B1342" s="285" t="s">
        <v>2404</v>
      </c>
      <c r="C1342" s="323">
        <v>9000</v>
      </c>
      <c r="D1342" s="323">
        <v>9400</v>
      </c>
      <c r="E1342" s="297">
        <f>(D1342-C1342)/C1342</f>
        <v>0.044</v>
      </c>
    </row>
    <row r="1343" ht="36" customHeight="1" spans="1:5">
      <c r="A1343" s="416" t="s">
        <v>2405</v>
      </c>
      <c r="B1343" s="288" t="s">
        <v>2406</v>
      </c>
      <c r="C1343" s="326">
        <v>9000</v>
      </c>
      <c r="D1343" s="326">
        <v>9400</v>
      </c>
      <c r="E1343" s="292">
        <f>(D1343-C1343)/C1343</f>
        <v>0.044</v>
      </c>
    </row>
    <row r="1344" ht="36" customHeight="1" spans="1:5">
      <c r="A1344" s="416" t="s">
        <v>2407</v>
      </c>
      <c r="B1344" s="288" t="s">
        <v>2408</v>
      </c>
      <c r="C1344" s="326"/>
      <c r="D1344" s="326"/>
      <c r="E1344" s="292"/>
    </row>
    <row r="1345" ht="36" customHeight="1" spans="1:5">
      <c r="A1345" s="416" t="s">
        <v>2409</v>
      </c>
      <c r="B1345" s="288" t="s">
        <v>2410</v>
      </c>
      <c r="C1345" s="326"/>
      <c r="D1345" s="326"/>
      <c r="E1345" s="292"/>
    </row>
    <row r="1346" ht="36" customHeight="1" spans="1:5">
      <c r="A1346" s="416">
        <v>2320399</v>
      </c>
      <c r="B1346" s="288" t="s">
        <v>2411</v>
      </c>
      <c r="C1346" s="326">
        <v>0</v>
      </c>
      <c r="D1346" s="326">
        <v>0</v>
      </c>
      <c r="E1346" s="292"/>
    </row>
    <row r="1347" ht="36" customHeight="1" spans="1:5">
      <c r="A1347" s="415" t="s">
        <v>2412</v>
      </c>
      <c r="B1347" s="420" t="s">
        <v>518</v>
      </c>
      <c r="C1347" s="323"/>
      <c r="D1347" s="323"/>
      <c r="E1347" s="297"/>
    </row>
    <row r="1348" ht="36" customHeight="1" spans="1:5">
      <c r="A1348" s="415" t="s">
        <v>115</v>
      </c>
      <c r="B1348" s="285" t="s">
        <v>116</v>
      </c>
      <c r="C1348" s="323">
        <v>100</v>
      </c>
      <c r="D1348" s="323">
        <v>100</v>
      </c>
      <c r="E1348" s="297">
        <f>(D1348-C1348)/C1348</f>
        <v>0</v>
      </c>
    </row>
    <row r="1349" ht="36" customHeight="1" spans="1:5">
      <c r="A1349" s="415" t="s">
        <v>2413</v>
      </c>
      <c r="B1349" s="285" t="s">
        <v>2414</v>
      </c>
      <c r="C1349" s="323">
        <v>100</v>
      </c>
      <c r="D1349" s="323">
        <v>100</v>
      </c>
      <c r="E1349" s="297">
        <f>(D1349-C1349)/C1349</f>
        <v>0</v>
      </c>
    </row>
    <row r="1350" ht="36" customHeight="1" spans="1:5">
      <c r="A1350" s="415" t="s">
        <v>117</v>
      </c>
      <c r="B1350" s="285" t="s">
        <v>118</v>
      </c>
      <c r="C1350" s="323">
        <v>5000</v>
      </c>
      <c r="D1350" s="323">
        <v>5000</v>
      </c>
      <c r="E1350" s="297">
        <f>(D1350-C1350)/C1350</f>
        <v>0</v>
      </c>
    </row>
    <row r="1351" ht="36" customHeight="1" spans="1:5">
      <c r="A1351" s="415" t="s">
        <v>2415</v>
      </c>
      <c r="B1351" s="285" t="s">
        <v>2416</v>
      </c>
      <c r="C1351" s="323">
        <v>5000</v>
      </c>
      <c r="D1351" s="323">
        <v>5000</v>
      </c>
      <c r="E1351" s="297">
        <f>(D1351-C1351)/C1351</f>
        <v>0</v>
      </c>
    </row>
    <row r="1352" ht="36" customHeight="1" spans="1:5">
      <c r="A1352" s="415" t="s">
        <v>2417</v>
      </c>
      <c r="B1352" s="285" t="s">
        <v>2082</v>
      </c>
      <c r="C1352" s="323"/>
      <c r="D1352" s="323"/>
      <c r="E1352" s="297"/>
    </row>
    <row r="1353" ht="36" customHeight="1" spans="1:5">
      <c r="A1353" s="419" t="s">
        <v>2418</v>
      </c>
      <c r="B1353" s="420" t="s">
        <v>518</v>
      </c>
      <c r="C1353" s="433">
        <v>0</v>
      </c>
      <c r="D1353" s="433">
        <v>0</v>
      </c>
      <c r="E1353" s="297"/>
    </row>
    <row r="1354" ht="36" customHeight="1" spans="1:5">
      <c r="A1354" s="434"/>
      <c r="B1354" s="420"/>
      <c r="C1354" s="433"/>
      <c r="D1354" s="433"/>
      <c r="E1354" s="297"/>
    </row>
    <row r="1355" ht="36" customHeight="1" spans="1:5">
      <c r="A1355" s="435"/>
      <c r="B1355" s="436" t="s">
        <v>2419</v>
      </c>
      <c r="C1355" s="286">
        <v>298000</v>
      </c>
      <c r="D1355" s="286">
        <v>295500</v>
      </c>
      <c r="E1355" s="297">
        <f>(D1355-C1355)/C1355</f>
        <v>-0.008</v>
      </c>
    </row>
    <row r="1356" spans="3:3">
      <c r="C1356" s="361"/>
    </row>
    <row r="1357" spans="3:3">
      <c r="C1357" s="390"/>
    </row>
    <row r="1358" spans="3:3">
      <c r="C1358" s="361"/>
    </row>
    <row r="1359" spans="3:3">
      <c r="C1359" s="390"/>
    </row>
    <row r="1360" spans="3:3">
      <c r="C1360" s="361"/>
    </row>
    <row r="1361" spans="3:3">
      <c r="C1361" s="361"/>
    </row>
    <row r="1362" spans="3:3">
      <c r="C1362" s="390"/>
    </row>
    <row r="1363" spans="3:3">
      <c r="C1363" s="361"/>
    </row>
    <row r="1364" spans="3:3">
      <c r="C1364" s="361"/>
    </row>
    <row r="1365" spans="3:3">
      <c r="C1365" s="361"/>
    </row>
    <row r="1366" spans="3:3">
      <c r="C1366" s="361"/>
    </row>
    <row r="1367" spans="3:5">
      <c r="C1367" s="390"/>
      <c r="E1367" s="315">
        <f>IF(C1355&lt;&gt;0,IF((D1355/C1355-1)&lt;-30%,"",IF((D1355/C1355-1)&gt;150%,"",D1355/C1355-1)),"")</f>
        <v>0</v>
      </c>
    </row>
    <row r="1368" spans="3:3">
      <c r="C1368" s="361"/>
    </row>
  </sheetData>
  <autoFilter xmlns:etc="http://www.wps.cn/officeDocument/2017/etCustomData" ref="A3:E1355" etc:filterBottomFollowUsedRange="0">
    <extLst/>
  </autoFilter>
  <mergeCells count="1">
    <mergeCell ref="B1:E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
  <sheetViews>
    <sheetView showZeros="0" view="pageBreakPreview" zoomScaleNormal="100" topLeftCell="A15" workbookViewId="0">
      <selection activeCell="B33" sqref="B33"/>
    </sheetView>
  </sheetViews>
  <sheetFormatPr defaultColWidth="9" defaultRowHeight="13.5" outlineLevelCol="1"/>
  <cols>
    <col min="1" max="1" width="70" customWidth="1"/>
    <col min="2" max="2" width="36.5" customWidth="1"/>
  </cols>
  <sheetData>
    <row r="1" ht="45" customHeight="1" spans="1:2">
      <c r="A1" s="397" t="s">
        <v>2420</v>
      </c>
      <c r="B1" s="397"/>
    </row>
    <row r="2" ht="20.1" customHeight="1" spans="1:2">
      <c r="A2" s="398"/>
      <c r="B2" s="399" t="s">
        <v>2</v>
      </c>
    </row>
    <row r="3" ht="45" customHeight="1" spans="1:2">
      <c r="A3" s="400" t="s">
        <v>2421</v>
      </c>
      <c r="B3" s="89" t="s">
        <v>6</v>
      </c>
    </row>
    <row r="4" ht="30" customHeight="1" spans="1:2">
      <c r="A4" s="401" t="s">
        <v>2422</v>
      </c>
      <c r="B4" s="402">
        <f>SUM(B5:B8)</f>
        <v>37093</v>
      </c>
    </row>
    <row r="5" ht="30" customHeight="1" spans="1:2">
      <c r="A5" s="403" t="s">
        <v>2423</v>
      </c>
      <c r="B5" s="404">
        <v>23794</v>
      </c>
    </row>
    <row r="6" ht="30" customHeight="1" spans="1:2">
      <c r="A6" s="403" t="s">
        <v>2424</v>
      </c>
      <c r="B6" s="404">
        <v>7552</v>
      </c>
    </row>
    <row r="7" ht="30" customHeight="1" spans="1:2">
      <c r="A7" s="403" t="s">
        <v>2425</v>
      </c>
      <c r="B7" s="404">
        <v>2452</v>
      </c>
    </row>
    <row r="8" ht="30" customHeight="1" spans="1:2">
      <c r="A8" s="403" t="s">
        <v>2426</v>
      </c>
      <c r="B8" s="404">
        <v>3295</v>
      </c>
    </row>
    <row r="9" ht="30" customHeight="1" spans="1:2">
      <c r="A9" s="401" t="s">
        <v>2427</v>
      </c>
      <c r="B9" s="402">
        <f>SUM(B10:B19)</f>
        <v>42213</v>
      </c>
    </row>
    <row r="10" ht="30" customHeight="1" spans="1:2">
      <c r="A10" s="403" t="s">
        <v>2428</v>
      </c>
      <c r="B10" s="404">
        <v>17019</v>
      </c>
    </row>
    <row r="11" ht="30" customHeight="1" spans="1:2">
      <c r="A11" s="403" t="s">
        <v>2429</v>
      </c>
      <c r="B11" s="404">
        <v>273</v>
      </c>
    </row>
    <row r="12" ht="30" customHeight="1" spans="1:2">
      <c r="A12" s="403" t="s">
        <v>2430</v>
      </c>
      <c r="B12" s="404">
        <v>410</v>
      </c>
    </row>
    <row r="13" ht="30" customHeight="1" spans="1:2">
      <c r="A13" s="403" t="s">
        <v>2431</v>
      </c>
      <c r="B13" s="404">
        <v>10479</v>
      </c>
    </row>
    <row r="14" ht="30" customHeight="1" spans="1:2">
      <c r="A14" s="403" t="s">
        <v>2432</v>
      </c>
      <c r="B14" s="404">
        <v>6369</v>
      </c>
    </row>
    <row r="15" ht="30" customHeight="1" spans="1:2">
      <c r="A15" s="403" t="s">
        <v>2433</v>
      </c>
      <c r="B15" s="404">
        <v>258</v>
      </c>
    </row>
    <row r="16" ht="30" customHeight="1" spans="1:2">
      <c r="A16" s="403" t="s">
        <v>2434</v>
      </c>
      <c r="B16" s="404"/>
    </row>
    <row r="17" ht="30" customHeight="1" spans="1:2">
      <c r="A17" s="403" t="s">
        <v>2435</v>
      </c>
      <c r="B17" s="404">
        <v>647</v>
      </c>
    </row>
    <row r="18" ht="30" customHeight="1" spans="1:2">
      <c r="A18" s="403" t="s">
        <v>2436</v>
      </c>
      <c r="B18" s="404">
        <v>1391</v>
      </c>
    </row>
    <row r="19" ht="30" customHeight="1" spans="1:2">
      <c r="A19" s="403" t="s">
        <v>2437</v>
      </c>
      <c r="B19" s="404">
        <v>5367</v>
      </c>
    </row>
    <row r="20" ht="30" customHeight="1" spans="1:2">
      <c r="A20" s="401" t="s">
        <v>2438</v>
      </c>
      <c r="B20" s="402">
        <v>521</v>
      </c>
    </row>
    <row r="21" ht="30" customHeight="1" spans="1:2">
      <c r="A21" s="403" t="s">
        <v>2439</v>
      </c>
      <c r="B21" s="404">
        <v>521</v>
      </c>
    </row>
    <row r="22" ht="30" customHeight="1" spans="1:2">
      <c r="A22" s="401" t="s">
        <v>2440</v>
      </c>
      <c r="B22" s="402">
        <f>SUM(B23:B24)</f>
        <v>97499</v>
      </c>
    </row>
    <row r="23" ht="30" customHeight="1" spans="1:2">
      <c r="A23" s="403" t="s">
        <v>2441</v>
      </c>
      <c r="B23" s="387">
        <v>91985</v>
      </c>
    </row>
    <row r="24" ht="30" customHeight="1" spans="1:2">
      <c r="A24" s="403" t="s">
        <v>2442</v>
      </c>
      <c r="B24" s="404">
        <v>5514</v>
      </c>
    </row>
    <row r="25" ht="30" customHeight="1" spans="1:2">
      <c r="A25" s="401" t="s">
        <v>2443</v>
      </c>
      <c r="B25" s="402">
        <v>161</v>
      </c>
    </row>
    <row r="26" ht="30" customHeight="1" spans="1:2">
      <c r="A26" s="403" t="s">
        <v>2444</v>
      </c>
      <c r="B26" s="387">
        <v>161</v>
      </c>
    </row>
    <row r="27" ht="30" customHeight="1" spans="1:2">
      <c r="A27" s="401" t="s">
        <v>2445</v>
      </c>
      <c r="B27" s="402">
        <f>B28+B29+B30+B31+B32</f>
        <v>45506</v>
      </c>
    </row>
    <row r="28" ht="30" customHeight="1" spans="1:2">
      <c r="A28" s="403" t="s">
        <v>2446</v>
      </c>
      <c r="B28" s="404">
        <v>31838</v>
      </c>
    </row>
    <row r="29" ht="30" customHeight="1" spans="1:2">
      <c r="A29" s="403" t="s">
        <v>2447</v>
      </c>
      <c r="B29" s="404">
        <v>668</v>
      </c>
    </row>
    <row r="30" ht="30" customHeight="1" spans="1:2">
      <c r="A30" s="403" t="s">
        <v>2448</v>
      </c>
      <c r="B30" s="404">
        <v>2620</v>
      </c>
    </row>
    <row r="31" ht="30" customHeight="1" spans="1:2">
      <c r="A31" s="403" t="s">
        <v>2449</v>
      </c>
      <c r="B31" s="404">
        <v>4814</v>
      </c>
    </row>
    <row r="32" ht="30" customHeight="1" spans="1:2">
      <c r="A32" s="403" t="s">
        <v>2450</v>
      </c>
      <c r="B32" s="404">
        <v>5566</v>
      </c>
    </row>
    <row r="33" ht="30" customHeight="1" spans="1:2">
      <c r="A33" s="405" t="s">
        <v>2451</v>
      </c>
      <c r="B33" s="402">
        <f>B4+B9+B20+B22+B25+B27</f>
        <v>222993</v>
      </c>
    </row>
  </sheetData>
  <autoFilter xmlns:etc="http://www.wps.cn/officeDocument/2017/etCustomData" ref="A3:B34" etc:filterBottomFollowUsedRange="0">
    <extLst/>
  </autoFilter>
  <mergeCells count="1">
    <mergeCell ref="A1:B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43"/>
  <sheetViews>
    <sheetView showGridLines="0" showZeros="0" view="pageBreakPreview" zoomScaleNormal="100" workbookViewId="0">
      <selection activeCell="B59" sqref="B59"/>
    </sheetView>
  </sheetViews>
  <sheetFormatPr defaultColWidth="9" defaultRowHeight="13.5" outlineLevelCol="1"/>
  <cols>
    <col min="1" max="1" width="69.6333333333333" style="257" customWidth="1"/>
    <col min="2" max="2" width="45.6333333333333" customWidth="1"/>
  </cols>
  <sheetData>
    <row r="1" s="256" customFormat="1" ht="45" customHeight="1" spans="1:2">
      <c r="A1" s="391" t="s">
        <v>2452</v>
      </c>
      <c r="B1" s="391"/>
    </row>
    <row r="2" ht="20.1" customHeight="1" spans="1:2">
      <c r="A2" s="259"/>
      <c r="B2" s="382" t="s">
        <v>2</v>
      </c>
    </row>
    <row r="3" ht="45" customHeight="1" spans="1:2">
      <c r="A3" s="166" t="s">
        <v>2453</v>
      </c>
      <c r="B3" s="89" t="s">
        <v>6</v>
      </c>
    </row>
    <row r="4" ht="36" customHeight="1" spans="1:2">
      <c r="A4" s="392" t="s">
        <v>2454</v>
      </c>
      <c r="B4" s="98"/>
    </row>
    <row r="5" ht="36" customHeight="1" spans="1:2">
      <c r="A5" s="393"/>
      <c r="B5" s="99"/>
    </row>
    <row r="6" ht="36" customHeight="1" spans="1:2">
      <c r="A6" s="392" t="s">
        <v>2455</v>
      </c>
      <c r="B6" s="99"/>
    </row>
    <row r="7" ht="36" customHeight="1" spans="1:2">
      <c r="A7" s="393"/>
      <c r="B7" s="98"/>
    </row>
    <row r="8" ht="36" customHeight="1" spans="1:2">
      <c r="A8" s="392" t="s">
        <v>2456</v>
      </c>
      <c r="B8" s="99"/>
    </row>
    <row r="9" ht="36" customHeight="1" spans="1:2">
      <c r="A9" s="393"/>
      <c r="B9" s="99"/>
    </row>
    <row r="10" ht="36" customHeight="1" spans="1:2">
      <c r="A10" s="392" t="s">
        <v>2457</v>
      </c>
      <c r="B10" s="99"/>
    </row>
    <row r="11" ht="36" customHeight="1" spans="1:2">
      <c r="A11" s="393"/>
      <c r="B11" s="99"/>
    </row>
    <row r="12" ht="36" customHeight="1" spans="1:2">
      <c r="A12" s="392" t="s">
        <v>2458</v>
      </c>
      <c r="B12" s="99"/>
    </row>
    <row r="13" ht="36" customHeight="1" spans="1:2">
      <c r="A13" s="393"/>
      <c r="B13" s="99"/>
    </row>
    <row r="14" ht="36" customHeight="1" spans="1:2">
      <c r="A14" s="392" t="s">
        <v>2459</v>
      </c>
      <c r="B14" s="99"/>
    </row>
    <row r="15" ht="36" customHeight="1" spans="1:2">
      <c r="A15" s="393"/>
      <c r="B15" s="99"/>
    </row>
    <row r="16" ht="36" customHeight="1" spans="1:2">
      <c r="A16" s="392" t="s">
        <v>2460</v>
      </c>
      <c r="B16" s="99"/>
    </row>
    <row r="17" ht="36" customHeight="1" spans="1:2">
      <c r="A17" s="393"/>
      <c r="B17" s="99"/>
    </row>
    <row r="18" ht="36" customHeight="1" spans="1:2">
      <c r="A18" s="392" t="s">
        <v>2461</v>
      </c>
      <c r="B18" s="99"/>
    </row>
    <row r="19" ht="36" customHeight="1" spans="1:2">
      <c r="A19" s="393"/>
      <c r="B19" s="99"/>
    </row>
    <row r="20" ht="36" customHeight="1" spans="1:2">
      <c r="A20" s="392" t="s">
        <v>2462</v>
      </c>
      <c r="B20" s="99"/>
    </row>
    <row r="21" ht="36" customHeight="1" spans="1:2">
      <c r="A21" s="393"/>
      <c r="B21" s="99"/>
    </row>
    <row r="22" ht="36" customHeight="1" spans="1:2">
      <c r="A22" s="392" t="s">
        <v>2463</v>
      </c>
      <c r="B22" s="99"/>
    </row>
    <row r="23" ht="36" customHeight="1" spans="1:2">
      <c r="A23" s="393"/>
      <c r="B23" s="99"/>
    </row>
    <row r="24" ht="36" customHeight="1" spans="1:2">
      <c r="A24" s="392" t="s">
        <v>2464</v>
      </c>
      <c r="B24" s="99"/>
    </row>
    <row r="25" ht="36" customHeight="1" spans="1:2">
      <c r="A25" s="393"/>
      <c r="B25" s="99"/>
    </row>
    <row r="26" ht="36" customHeight="1" spans="1:2">
      <c r="A26" s="392" t="s">
        <v>2465</v>
      </c>
      <c r="B26" s="99"/>
    </row>
    <row r="27" ht="36" customHeight="1" spans="1:2">
      <c r="A27" s="393"/>
      <c r="B27" s="99"/>
    </row>
    <row r="28" ht="36" customHeight="1" spans="1:2">
      <c r="A28" s="392" t="s">
        <v>2466</v>
      </c>
      <c r="B28" s="99"/>
    </row>
    <row r="29" ht="36" customHeight="1" spans="1:2">
      <c r="A29" s="393"/>
      <c r="B29" s="99"/>
    </row>
    <row r="30" ht="36" customHeight="1" spans="1:2">
      <c r="A30" s="392" t="s">
        <v>2467</v>
      </c>
      <c r="B30" s="99"/>
    </row>
    <row r="31" ht="36" customHeight="1" spans="1:2">
      <c r="A31" s="393"/>
      <c r="B31" s="99"/>
    </row>
    <row r="32" ht="36" customHeight="1" spans="1:2">
      <c r="A32" s="392" t="s">
        <v>2468</v>
      </c>
      <c r="B32" s="99"/>
    </row>
    <row r="33" ht="36" customHeight="1" spans="1:2">
      <c r="A33" s="393"/>
      <c r="B33" s="99"/>
    </row>
    <row r="34" ht="36" customHeight="1" spans="1:2">
      <c r="A34" s="392" t="s">
        <v>2469</v>
      </c>
      <c r="B34" s="99"/>
    </row>
    <row r="35" ht="36" customHeight="1" spans="1:2">
      <c r="A35" s="393"/>
      <c r="B35" s="99"/>
    </row>
    <row r="36" ht="36" customHeight="1" spans="1:2">
      <c r="A36" s="392" t="s">
        <v>2470</v>
      </c>
      <c r="B36" s="99"/>
    </row>
    <row r="37" ht="36" customHeight="1" spans="1:2">
      <c r="A37" s="393"/>
      <c r="B37" s="99"/>
    </row>
    <row r="38" ht="36" customHeight="1" spans="1:2">
      <c r="A38" s="392" t="s">
        <v>2471</v>
      </c>
      <c r="B38" s="99"/>
    </row>
    <row r="39" ht="36" customHeight="1" spans="1:2">
      <c r="A39" s="393"/>
      <c r="B39" s="99"/>
    </row>
    <row r="40" ht="36" customHeight="1" spans="1:2">
      <c r="A40" s="392" t="s">
        <v>2472</v>
      </c>
      <c r="B40" s="99"/>
    </row>
    <row r="41" ht="36" customHeight="1" spans="1:2">
      <c r="A41" s="393"/>
      <c r="B41" s="99"/>
    </row>
    <row r="42" ht="36" customHeight="1" spans="1:2">
      <c r="A42" s="394" t="s">
        <v>2473</v>
      </c>
      <c r="B42" s="395"/>
    </row>
    <row r="43" ht="17" customHeight="1" spans="1:1">
      <c r="A43" s="396" t="s">
        <v>2474</v>
      </c>
    </row>
  </sheetData>
  <autoFilter xmlns:etc="http://www.wps.cn/officeDocument/2017/etCustomData" ref="A3:B43" etc:filterBottomFollowUsedRange="0">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14"/>
  <sheetViews>
    <sheetView showGridLines="0" showZeros="0" view="pageBreakPreview" zoomScaleNormal="85" workbookViewId="0">
      <selection activeCell="B16" sqref="B16"/>
    </sheetView>
  </sheetViews>
  <sheetFormatPr defaultColWidth="9" defaultRowHeight="14.25" outlineLevelCol="5"/>
  <cols>
    <col min="1" max="1" width="43.6333333333333" style="154" customWidth="1"/>
    <col min="2" max="2" width="20.6333333333333" style="156" customWidth="1"/>
    <col min="3" max="3" width="20.6333333333333" style="154" customWidth="1"/>
    <col min="4" max="4" width="20" style="315" customWidth="1"/>
    <col min="5" max="5" width="12.6333333333333" style="154"/>
    <col min="6" max="16384" width="9" style="154"/>
  </cols>
  <sheetData>
    <row r="1" ht="45" customHeight="1" spans="1:4">
      <c r="A1" s="158" t="s">
        <v>2475</v>
      </c>
      <c r="B1" s="158"/>
      <c r="C1" s="158"/>
      <c r="D1" s="158"/>
    </row>
    <row r="2" ht="20.1" customHeight="1" spans="1:4">
      <c r="A2" s="159"/>
      <c r="B2" s="159"/>
      <c r="C2" s="381"/>
      <c r="D2" s="382" t="s">
        <v>2</v>
      </c>
    </row>
    <row r="3" s="155" customFormat="1" ht="45" customHeight="1" spans="1:4">
      <c r="A3" s="161" t="s">
        <v>2476</v>
      </c>
      <c r="B3" s="161" t="s">
        <v>2473</v>
      </c>
      <c r="C3" s="383" t="s">
        <v>2477</v>
      </c>
      <c r="D3" s="383" t="s">
        <v>2478</v>
      </c>
    </row>
    <row r="4" ht="36" customHeight="1" spans="1:4">
      <c r="A4" s="384" t="s">
        <v>2479</v>
      </c>
      <c r="B4" s="385"/>
      <c r="C4" s="385"/>
      <c r="D4" s="385"/>
    </row>
    <row r="5" ht="36" customHeight="1" spans="1:6">
      <c r="A5" s="386" t="s">
        <v>2480</v>
      </c>
      <c r="B5" s="163"/>
      <c r="C5" s="163"/>
      <c r="D5" s="387"/>
      <c r="F5" s="154" t="s">
        <v>2481</v>
      </c>
    </row>
    <row r="6" ht="36" customHeight="1" spans="1:4">
      <c r="A6" s="386"/>
      <c r="B6" s="163"/>
      <c r="C6" s="163"/>
      <c r="D6" s="387"/>
    </row>
    <row r="7" ht="36" customHeight="1" spans="1:4">
      <c r="A7" s="386"/>
      <c r="B7" s="163"/>
      <c r="C7" s="163"/>
      <c r="D7" s="387"/>
    </row>
    <row r="8" ht="36" customHeight="1" spans="1:4">
      <c r="A8" s="386"/>
      <c r="B8" s="163"/>
      <c r="C8" s="163"/>
      <c r="D8" s="387"/>
    </row>
    <row r="9" ht="36" customHeight="1" spans="1:4">
      <c r="A9" s="386"/>
      <c r="B9" s="163"/>
      <c r="C9" s="163"/>
      <c r="D9" s="387"/>
    </row>
    <row r="10" ht="36" customHeight="1" spans="1:4">
      <c r="A10" s="386"/>
      <c r="B10" s="163"/>
      <c r="C10" s="163"/>
      <c r="D10" s="387"/>
    </row>
    <row r="11" ht="36" customHeight="1" spans="1:4">
      <c r="A11" s="384" t="s">
        <v>2482</v>
      </c>
      <c r="B11" s="167" t="s">
        <v>2483</v>
      </c>
      <c r="C11" s="163"/>
      <c r="D11" s="387"/>
    </row>
    <row r="12" ht="36" customHeight="1" spans="1:4">
      <c r="A12" s="388" t="s">
        <v>2484</v>
      </c>
      <c r="B12" s="389"/>
      <c r="C12" s="389"/>
      <c r="D12" s="389"/>
    </row>
    <row r="13" spans="3:3">
      <c r="C13" s="390"/>
    </row>
    <row r="14" spans="3:3">
      <c r="C14" s="390"/>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11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F11" sqref="F11"/>
    </sheetView>
  </sheetViews>
  <sheetFormatPr defaultColWidth="9" defaultRowHeight="13.5" outlineLevelCol="4"/>
  <cols>
    <col min="1" max="1" width="37.75" style="362" customWidth="1"/>
    <col min="2" max="2" width="22" style="362" customWidth="1"/>
    <col min="3" max="4" width="23.8833333333333" style="362" customWidth="1"/>
    <col min="5" max="5" width="24.5" style="362" customWidth="1"/>
    <col min="6" max="248" width="9" style="362"/>
    <col min="249" max="16384" width="9" style="1"/>
  </cols>
  <sheetData>
    <row r="1" s="362" customFormat="1" ht="40.5" customHeight="1" spans="1:5">
      <c r="A1" s="364" t="s">
        <v>2485</v>
      </c>
      <c r="B1" s="364"/>
      <c r="C1" s="364"/>
      <c r="D1" s="364"/>
      <c r="E1" s="364"/>
    </row>
    <row r="2" s="362" customFormat="1" ht="17" customHeight="1" spans="1:5">
      <c r="A2" s="365"/>
      <c r="B2" s="365"/>
      <c r="C2" s="365"/>
      <c r="D2" s="366"/>
      <c r="E2" s="367" t="s">
        <v>2</v>
      </c>
    </row>
    <row r="3" s="1" customFormat="1" ht="24.95" customHeight="1" spans="1:5">
      <c r="A3" s="368" t="s">
        <v>4</v>
      </c>
      <c r="B3" s="368" t="s">
        <v>129</v>
      </c>
      <c r="C3" s="368" t="s">
        <v>6</v>
      </c>
      <c r="D3" s="369" t="s">
        <v>2486</v>
      </c>
      <c r="E3" s="370"/>
    </row>
    <row r="4" s="1" customFormat="1" ht="24.95" customHeight="1" spans="1:5">
      <c r="A4" s="371"/>
      <c r="B4" s="371"/>
      <c r="C4" s="371"/>
      <c r="D4" s="161" t="s">
        <v>2487</v>
      </c>
      <c r="E4" s="161" t="s">
        <v>2488</v>
      </c>
    </row>
    <row r="5" s="363" customFormat="1" ht="35" customHeight="1" spans="1:5">
      <c r="A5" s="372" t="s">
        <v>2473</v>
      </c>
      <c r="B5" s="373">
        <v>1006</v>
      </c>
      <c r="C5" s="374">
        <f>C7+C8</f>
        <v>975.83</v>
      </c>
      <c r="D5" s="374">
        <f t="shared" ref="D5:D10" si="0">C5-B5</f>
        <v>-30.17</v>
      </c>
      <c r="E5" s="375">
        <f>(C5-B5)/B5</f>
        <v>-0.03</v>
      </c>
    </row>
    <row r="6" s="363" customFormat="1" ht="35" customHeight="1" spans="1:5">
      <c r="A6" s="144" t="s">
        <v>2489</v>
      </c>
      <c r="B6" s="376"/>
      <c r="C6" s="374"/>
      <c r="D6" s="374"/>
      <c r="E6" s="375"/>
    </row>
    <row r="7" s="363" customFormat="1" ht="35" customHeight="1" spans="1:5">
      <c r="A7" s="144" t="s">
        <v>2490</v>
      </c>
      <c r="B7" s="376">
        <v>398</v>
      </c>
      <c r="C7" s="374">
        <v>309.73</v>
      </c>
      <c r="D7" s="374">
        <f t="shared" si="0"/>
        <v>-88.27</v>
      </c>
      <c r="E7" s="375">
        <f>(C7-B7)/B7</f>
        <v>-0.2218</v>
      </c>
    </row>
    <row r="8" s="363" customFormat="1" ht="35" customHeight="1" spans="1:5">
      <c r="A8" s="144" t="s">
        <v>2491</v>
      </c>
      <c r="B8" s="376">
        <v>608</v>
      </c>
      <c r="C8" s="374">
        <f>C9+C10</f>
        <v>666.1</v>
      </c>
      <c r="D8" s="374">
        <f t="shared" si="0"/>
        <v>58.1</v>
      </c>
      <c r="E8" s="375">
        <f>(C8-B8)/B8</f>
        <v>0.0956</v>
      </c>
    </row>
    <row r="9" s="362" customFormat="1" ht="35" customHeight="1" spans="1:5">
      <c r="A9" s="147" t="s">
        <v>2492</v>
      </c>
      <c r="B9" s="377">
        <v>77</v>
      </c>
      <c r="C9" s="378">
        <v>67</v>
      </c>
      <c r="D9" s="378">
        <f t="shared" si="0"/>
        <v>-10</v>
      </c>
      <c r="E9" s="375">
        <f>(C9-B9)/B9</f>
        <v>-0.1299</v>
      </c>
    </row>
    <row r="10" s="362" customFormat="1" ht="35" customHeight="1" spans="1:5">
      <c r="A10" s="147" t="s">
        <v>2493</v>
      </c>
      <c r="B10" s="379">
        <v>531</v>
      </c>
      <c r="C10" s="378">
        <v>599.1</v>
      </c>
      <c r="D10" s="378">
        <f t="shared" si="0"/>
        <v>68.1</v>
      </c>
      <c r="E10" s="375">
        <f>(C10-B10)/B10</f>
        <v>0.1282</v>
      </c>
    </row>
    <row r="11" s="362" customFormat="1" ht="130" customHeight="1" spans="1:5">
      <c r="A11" s="380" t="s">
        <v>2494</v>
      </c>
      <c r="B11" s="380"/>
      <c r="C11" s="380"/>
      <c r="D11" s="380"/>
      <c r="E11" s="380"/>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1"/>
  <sheetViews>
    <sheetView showGridLines="0" showZeros="0" view="pageBreakPreview" zoomScaleNormal="115" topLeftCell="A28" workbookViewId="0">
      <selection activeCell="D47" sqref="D47"/>
    </sheetView>
  </sheetViews>
  <sheetFormatPr defaultColWidth="9" defaultRowHeight="14.25" outlineLevelCol="4"/>
  <cols>
    <col min="1" max="1" width="20.6333333333333" style="154" customWidth="1"/>
    <col min="2" max="2" width="50.75" style="154" customWidth="1"/>
    <col min="3" max="4" width="20.6333333333333" style="154" customWidth="1"/>
    <col min="5" max="5" width="20.6333333333333" style="315" customWidth="1"/>
    <col min="6" max="16384" width="9" style="154"/>
  </cols>
  <sheetData>
    <row r="1" ht="45" customHeight="1" spans="1:5">
      <c r="A1" s="156"/>
      <c r="B1" s="316" t="s">
        <v>2495</v>
      </c>
      <c r="C1" s="316"/>
      <c r="D1" s="316"/>
      <c r="E1" s="316"/>
    </row>
    <row r="2" s="313" customFormat="1" ht="20.1" customHeight="1" spans="1:5">
      <c r="A2" s="317"/>
      <c r="B2" s="318"/>
      <c r="C2" s="319"/>
      <c r="D2" s="318"/>
      <c r="E2" s="320" t="s">
        <v>2</v>
      </c>
    </row>
    <row r="3" s="314" customFormat="1" ht="45" customHeight="1" spans="1:5">
      <c r="A3" s="321" t="s">
        <v>3</v>
      </c>
      <c r="B3" s="322" t="s">
        <v>4</v>
      </c>
      <c r="C3" s="173" t="s">
        <v>5</v>
      </c>
      <c r="D3" s="173" t="s">
        <v>6</v>
      </c>
      <c r="E3" s="173" t="s">
        <v>7</v>
      </c>
    </row>
    <row r="4" s="314" customFormat="1" ht="36" customHeight="1" spans="1:5">
      <c r="A4" s="289" t="s">
        <v>2496</v>
      </c>
      <c r="B4" s="285" t="s">
        <v>2497</v>
      </c>
      <c r="C4" s="323"/>
      <c r="D4" s="323"/>
      <c r="E4" s="297"/>
    </row>
    <row r="5" ht="36" customHeight="1" spans="1:5">
      <c r="A5" s="289" t="s">
        <v>2498</v>
      </c>
      <c r="B5" s="285" t="s">
        <v>2499</v>
      </c>
      <c r="C5" s="323"/>
      <c r="D5" s="323"/>
      <c r="E5" s="324"/>
    </row>
    <row r="6" ht="36" customHeight="1" spans="1:5">
      <c r="A6" s="289" t="s">
        <v>2500</v>
      </c>
      <c r="B6" s="285" t="s">
        <v>2501</v>
      </c>
      <c r="C6" s="323"/>
      <c r="D6" s="323"/>
      <c r="E6" s="324"/>
    </row>
    <row r="7" ht="36" customHeight="1" spans="1:5">
      <c r="A7" s="289" t="s">
        <v>2502</v>
      </c>
      <c r="B7" s="285" t="s">
        <v>2503</v>
      </c>
      <c r="C7" s="323"/>
      <c r="D7" s="323"/>
      <c r="E7" s="324"/>
    </row>
    <row r="8" ht="36" customHeight="1" spans="1:5">
      <c r="A8" s="289" t="s">
        <v>2504</v>
      </c>
      <c r="B8" s="285" t="s">
        <v>2505</v>
      </c>
      <c r="C8" s="323"/>
      <c r="D8" s="323"/>
      <c r="E8" s="324"/>
    </row>
    <row r="9" ht="36" customHeight="1" spans="1:5">
      <c r="A9" s="289" t="s">
        <v>2506</v>
      </c>
      <c r="B9" s="285" t="s">
        <v>2507</v>
      </c>
      <c r="C9" s="323"/>
      <c r="D9" s="323"/>
      <c r="E9" s="324"/>
    </row>
    <row r="10" ht="36" customHeight="1" spans="1:5">
      <c r="A10" s="289" t="s">
        <v>2508</v>
      </c>
      <c r="B10" s="285" t="s">
        <v>2509</v>
      </c>
      <c r="C10" s="323">
        <v>64646</v>
      </c>
      <c r="D10" s="323">
        <v>26000</v>
      </c>
      <c r="E10" s="324">
        <f t="shared" ref="E10:E14" si="0">(D10-C10)/C10</f>
        <v>-0.598</v>
      </c>
    </row>
    <row r="11" ht="36" customHeight="1" spans="1:5">
      <c r="A11" s="289" t="s">
        <v>2510</v>
      </c>
      <c r="B11" s="288" t="s">
        <v>2511</v>
      </c>
      <c r="C11" s="326">
        <v>66426</v>
      </c>
      <c r="D11" s="326">
        <v>26000</v>
      </c>
      <c r="E11" s="324">
        <f t="shared" si="0"/>
        <v>-0.609</v>
      </c>
    </row>
    <row r="12" ht="36" customHeight="1" spans="1:5">
      <c r="A12" s="289" t="s">
        <v>2512</v>
      </c>
      <c r="B12" s="288" t="s">
        <v>2513</v>
      </c>
      <c r="C12" s="326">
        <v>340</v>
      </c>
      <c r="D12" s="326"/>
      <c r="E12" s="324">
        <f t="shared" si="0"/>
        <v>-1</v>
      </c>
    </row>
    <row r="13" ht="36" customHeight="1" spans="1:5">
      <c r="A13" s="289" t="s">
        <v>2514</v>
      </c>
      <c r="B13" s="288" t="s">
        <v>2515</v>
      </c>
      <c r="C13" s="326"/>
      <c r="D13" s="326"/>
      <c r="E13" s="324"/>
    </row>
    <row r="14" ht="36" customHeight="1" spans="1:5">
      <c r="A14" s="289" t="s">
        <v>2516</v>
      </c>
      <c r="B14" s="288" t="s">
        <v>2517</v>
      </c>
      <c r="C14" s="326">
        <v>-2120</v>
      </c>
      <c r="D14" s="326"/>
      <c r="E14" s="324">
        <f t="shared" si="0"/>
        <v>-1</v>
      </c>
    </row>
    <row r="15" ht="36" customHeight="1" spans="1:5">
      <c r="A15" s="289" t="s">
        <v>2518</v>
      </c>
      <c r="B15" s="288" t="s">
        <v>2519</v>
      </c>
      <c r="C15" s="326"/>
      <c r="D15" s="326"/>
      <c r="E15" s="324"/>
    </row>
    <row r="16" ht="36" customHeight="1" spans="1:5">
      <c r="A16" s="327" t="s">
        <v>2520</v>
      </c>
      <c r="B16" s="162" t="s">
        <v>2521</v>
      </c>
      <c r="C16" s="323"/>
      <c r="D16" s="323"/>
      <c r="E16" s="324"/>
    </row>
    <row r="17" ht="36" customHeight="1" spans="1:5">
      <c r="A17" s="327" t="s">
        <v>2522</v>
      </c>
      <c r="B17" s="162" t="s">
        <v>2523</v>
      </c>
      <c r="C17" s="323"/>
      <c r="D17" s="323"/>
      <c r="E17" s="324"/>
    </row>
    <row r="18" ht="36" customHeight="1" spans="1:5">
      <c r="A18" s="327" t="s">
        <v>2524</v>
      </c>
      <c r="B18" s="181" t="s">
        <v>2525</v>
      </c>
      <c r="C18" s="326"/>
      <c r="D18" s="326"/>
      <c r="E18" s="324"/>
    </row>
    <row r="19" ht="36" customHeight="1" spans="1:5">
      <c r="A19" s="327" t="s">
        <v>2526</v>
      </c>
      <c r="B19" s="181" t="s">
        <v>2527</v>
      </c>
      <c r="C19" s="326"/>
      <c r="D19" s="326"/>
      <c r="E19" s="324"/>
    </row>
    <row r="20" ht="36" customHeight="1" spans="1:5">
      <c r="A20" s="327" t="s">
        <v>2528</v>
      </c>
      <c r="B20" s="162" t="s">
        <v>2529</v>
      </c>
      <c r="C20" s="323">
        <v>577</v>
      </c>
      <c r="D20" s="323">
        <v>300</v>
      </c>
      <c r="E20" s="324">
        <f>(D20-C20)/C20</f>
        <v>-0.48</v>
      </c>
    </row>
    <row r="21" ht="36" customHeight="1" spans="1:5">
      <c r="A21" s="327" t="s">
        <v>2530</v>
      </c>
      <c r="B21" s="162" t="s">
        <v>2531</v>
      </c>
      <c r="C21" s="323"/>
      <c r="D21" s="323"/>
      <c r="E21" s="324"/>
    </row>
    <row r="22" ht="36" customHeight="1" spans="1:5">
      <c r="A22" s="327" t="s">
        <v>2532</v>
      </c>
      <c r="B22" s="162" t="s">
        <v>2533</v>
      </c>
      <c r="C22" s="323"/>
      <c r="D22" s="323"/>
      <c r="E22" s="324"/>
    </row>
    <row r="23" ht="36" customHeight="1" spans="1:5">
      <c r="A23" s="289" t="s">
        <v>2534</v>
      </c>
      <c r="B23" s="285" t="s">
        <v>2535</v>
      </c>
      <c r="C23" s="323"/>
      <c r="D23" s="323"/>
      <c r="E23" s="324"/>
    </row>
    <row r="24" ht="36" customHeight="1" spans="1:5">
      <c r="A24" s="289" t="s">
        <v>2536</v>
      </c>
      <c r="B24" s="285" t="s">
        <v>2537</v>
      </c>
      <c r="C24" s="323">
        <v>773</v>
      </c>
      <c r="D24" s="323">
        <v>800</v>
      </c>
      <c r="E24" s="324">
        <f>(D24-C24)/C24</f>
        <v>0.035</v>
      </c>
    </row>
    <row r="25" ht="36" customHeight="1" spans="1:5">
      <c r="A25" s="289" t="s">
        <v>2538</v>
      </c>
      <c r="B25" s="285" t="s">
        <v>2539</v>
      </c>
      <c r="C25" s="323"/>
      <c r="D25" s="323"/>
      <c r="E25" s="324"/>
    </row>
    <row r="26" ht="36" customHeight="1" spans="1:5">
      <c r="A26" s="289" t="s">
        <v>2540</v>
      </c>
      <c r="B26" s="285" t="s">
        <v>2541</v>
      </c>
      <c r="C26" s="323"/>
      <c r="D26" s="323"/>
      <c r="E26" s="324"/>
    </row>
    <row r="27" ht="36" customHeight="1" spans="1:5">
      <c r="A27" s="289" t="s">
        <v>2542</v>
      </c>
      <c r="B27" s="285" t="s">
        <v>2543</v>
      </c>
      <c r="C27" s="323">
        <v>6715</v>
      </c>
      <c r="D27" s="323"/>
      <c r="E27" s="324">
        <f>(D27-C27)/C27</f>
        <v>-1</v>
      </c>
    </row>
    <row r="28" ht="36" customHeight="1" spans="1:5">
      <c r="A28" s="289"/>
      <c r="B28" s="288"/>
      <c r="C28" s="326"/>
      <c r="D28" s="326"/>
      <c r="E28" s="324"/>
    </row>
    <row r="29" ht="36" customHeight="1" spans="1:5">
      <c r="A29" s="300"/>
      <c r="B29" s="301" t="s">
        <v>2544</v>
      </c>
      <c r="C29" s="323">
        <f>SUM(C4,C5,C6,C7,C8,C9,C10,C16,C17,C20,C21,C22,C23,C24,C25,C27)</f>
        <v>72711</v>
      </c>
      <c r="D29" s="323">
        <f>SUM(D4,D5,D6,D7,D8,D9,D10,D16,D17,D20,D21,D22,D23,D24,D25,D27)</f>
        <v>27100</v>
      </c>
      <c r="E29" s="324">
        <f>(D29-C29)/C29</f>
        <v>-0.627</v>
      </c>
    </row>
    <row r="30" ht="36" customHeight="1" spans="1:5">
      <c r="A30" s="328">
        <v>105</v>
      </c>
      <c r="B30" s="329" t="s">
        <v>2545</v>
      </c>
      <c r="C30" s="344"/>
      <c r="D30" s="353"/>
      <c r="E30" s="324"/>
    </row>
    <row r="31" ht="36" customHeight="1" spans="1:5">
      <c r="A31" s="356">
        <v>110</v>
      </c>
      <c r="B31" s="357" t="s">
        <v>60</v>
      </c>
      <c r="C31" s="344">
        <v>17278</v>
      </c>
      <c r="D31" s="344">
        <v>19133</v>
      </c>
      <c r="E31" s="324">
        <f>(D31-C31)/C31</f>
        <v>0.107</v>
      </c>
    </row>
    <row r="32" ht="36" customHeight="1" spans="1:5">
      <c r="A32" s="356">
        <v>11004</v>
      </c>
      <c r="B32" s="357" t="s">
        <v>2546</v>
      </c>
      <c r="C32" s="344">
        <v>5575</v>
      </c>
      <c r="D32" s="344">
        <v>3000</v>
      </c>
      <c r="E32" s="324">
        <f t="shared" ref="E32:E38" si="1">(D32-C32)/C32</f>
        <v>-0.462</v>
      </c>
    </row>
    <row r="33" ht="36" customHeight="1" spans="1:5">
      <c r="A33" s="358">
        <v>1100402</v>
      </c>
      <c r="B33" s="359" t="s">
        <v>2547</v>
      </c>
      <c r="C33" s="351">
        <v>5575</v>
      </c>
      <c r="D33" s="352">
        <v>3000</v>
      </c>
      <c r="E33" s="324">
        <f t="shared" si="1"/>
        <v>-0.462</v>
      </c>
    </row>
    <row r="34" ht="36" customHeight="1" spans="1:5">
      <c r="A34" s="358">
        <v>1100403</v>
      </c>
      <c r="B34" s="359" t="s">
        <v>2548</v>
      </c>
      <c r="C34" s="351"/>
      <c r="D34" s="352"/>
      <c r="E34" s="324"/>
    </row>
    <row r="35" ht="36" customHeight="1" spans="1:5">
      <c r="A35" s="358">
        <v>11008</v>
      </c>
      <c r="B35" s="359" t="s">
        <v>63</v>
      </c>
      <c r="C35" s="351">
        <v>9803</v>
      </c>
      <c r="D35" s="352">
        <v>16133</v>
      </c>
      <c r="E35" s="324">
        <f t="shared" si="1"/>
        <v>0.646</v>
      </c>
    </row>
    <row r="36" ht="36" customHeight="1" spans="1:5">
      <c r="A36" s="358">
        <v>11009</v>
      </c>
      <c r="B36" s="359" t="s">
        <v>64</v>
      </c>
      <c r="C36" s="351">
        <v>0</v>
      </c>
      <c r="D36" s="352"/>
      <c r="E36" s="360"/>
    </row>
    <row r="37" ht="36" customHeight="1" spans="1:5">
      <c r="A37" s="358">
        <v>11011</v>
      </c>
      <c r="B37" s="359" t="s">
        <v>2549</v>
      </c>
      <c r="C37" s="351">
        <v>1900</v>
      </c>
      <c r="D37" s="352"/>
      <c r="E37" s="324">
        <f t="shared" si="1"/>
        <v>-1</v>
      </c>
    </row>
    <row r="38" ht="36" customHeight="1" spans="1:5">
      <c r="A38" s="339"/>
      <c r="B38" s="340" t="s">
        <v>67</v>
      </c>
      <c r="C38" s="344">
        <f>C29+C31</f>
        <v>89989</v>
      </c>
      <c r="D38" s="344">
        <f>D29+D31</f>
        <v>46233</v>
      </c>
      <c r="E38" s="324">
        <f t="shared" si="1"/>
        <v>-0.486</v>
      </c>
    </row>
    <row r="39" spans="3:4">
      <c r="C39" s="361"/>
      <c r="D39" s="361"/>
    </row>
    <row r="41" spans="3:4">
      <c r="C41" s="361"/>
      <c r="D41" s="361"/>
    </row>
    <row r="43" spans="3:4">
      <c r="C43" s="361"/>
      <c r="D43" s="361"/>
    </row>
    <row r="44" spans="3:4">
      <c r="C44" s="361"/>
      <c r="D44" s="361"/>
    </row>
    <row r="46" spans="3:4">
      <c r="C46" s="361"/>
      <c r="D46" s="361"/>
    </row>
    <row r="47" spans="3:4">
      <c r="C47" s="361"/>
      <c r="D47" s="361"/>
    </row>
    <row r="48" spans="3:4">
      <c r="C48" s="361"/>
      <c r="D48" s="361"/>
    </row>
    <row r="49" spans="3:4">
      <c r="C49" s="361"/>
      <c r="D49" s="361"/>
    </row>
    <row r="51" spans="3:4">
      <c r="C51" s="361"/>
      <c r="D51" s="361"/>
    </row>
  </sheetData>
  <autoFilter xmlns:etc="http://www.wps.cn/officeDocument/2017/etCustomData" ref="A3:E38" etc:filterBottomFollowUsedRange="0">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1-1曲靖市沾益区一般公共预算收入情况表</vt:lpstr>
      <vt:lpstr>1-2曲靖市沾益区一般公共预算支出情况表</vt:lpstr>
      <vt:lpstr>1-3曲靖市沾益区区本级一般公共预算收入情况表</vt:lpstr>
      <vt:lpstr>1-4曲靖市沾益区区本级一般公共预算支出情况表（公开到项级）</vt:lpstr>
      <vt:lpstr>1-5曲靖市沾益区本级一般公共预算基本支出情况表（公开到款级）</vt:lpstr>
      <vt:lpstr>1-6一般公共预算支出表（州、市对下转移支付项目）</vt:lpstr>
      <vt:lpstr>1-7曲靖市沾益区分地区税收返还和转移支付预算表</vt:lpstr>
      <vt:lpstr>1-8曲靖市沾益区区本级“三公”经费预算财政拨款情况统计表</vt:lpstr>
      <vt:lpstr>2-1曲靖市沾益区政府性基金预算收入情况表</vt:lpstr>
      <vt:lpstr>2-2曲靖市沾益区政府性基金预算支出情况表</vt:lpstr>
      <vt:lpstr>2-3曲靖市沾益区区本级政府性基金预算收入情况表</vt:lpstr>
      <vt:lpstr>2-4曲靖市沾益区区本级政府性基金预算支出情况表（公开到项级）</vt:lpstr>
      <vt:lpstr>2-5本级政府性基金支出表（州、市对下转移支付）</vt:lpstr>
      <vt:lpstr>3-1曲靖市沾益区国有资本经营收入预算情况表</vt:lpstr>
      <vt:lpstr>3-2曲靖市沾益区国有资本经营支出预算情况表</vt:lpstr>
      <vt:lpstr>3-3曲靖市沾益区区本级国有资本经营收入预算情况表</vt:lpstr>
      <vt:lpstr>3-4曲靖市沾益区本级国有资本经营支出预算情况表（公开到项级）</vt:lpstr>
      <vt:lpstr>3-5 曲靖市沾益区本级国有资本经营预算转移支付表 （分地区）</vt:lpstr>
      <vt:lpstr>3-6 曲靖市沾益区本级国有资本经营预算转移支付表（分项目）</vt:lpstr>
      <vt:lpstr>4-1曲靖市沾益区社会保险基金收入预算情况表</vt:lpstr>
      <vt:lpstr>4-2曲靖市沾益区社会保险基金支出预算情况表</vt:lpstr>
      <vt:lpstr>4-3曲靖市沾益区区本级社会保险基金收入预算情况表</vt:lpstr>
      <vt:lpstr>4-4曲靖市沾益区区本级社会保险基金支出预算情况表</vt:lpstr>
      <vt:lpstr>5-1   2022年地方政府债务限额及余额预算情况表</vt:lpstr>
      <vt:lpstr>5-2  2022年地方政府一般债务余额情况表</vt:lpstr>
      <vt:lpstr>5-3  本级2022年地方政府一般债务余额情况表</vt:lpstr>
      <vt:lpstr>5-4 2022年地方政府专项债务余额情况表</vt:lpstr>
      <vt:lpstr>5-5 本级2022年地方政府专项债务余额情况表（本级）</vt:lpstr>
      <vt:lpstr>5-6 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2025-03-25T08:48:31Z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E8BC94DE735A4D0EBB0910582422E344_13</vt:lpwstr>
  </property>
</Properties>
</file>