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11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'项目支出绩效目标表（本级下达）05-2'!$A:$A,'项目支出绩效目标表（本级下达）05-2'!$1:$1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'区对下转移支付预算表10-1'!$A:$A,'区对下转移支付预算表10-1'!$1:$1</definedName>
    <definedName name="_xlnm.Print_Titles" localSheetId="16">'区对下转移支付绩效目标表10-2'!$A:$A,'区对下转移支付绩效目标表10-2'!$1:$1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<sst xmlns="http://schemas.openxmlformats.org/spreadsheetml/2006/main" count="779" uniqueCount="366">
  <si>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</si>
  <si>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</si>
  <si>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</si>
  <si>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</si>
  <si>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</si>
  <si>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</si>
  <si>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</si>
  <si>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</si>
  <si>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</si>
  <si>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</si>
  <si>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</si>
  <si>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</si>
  <si>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</si>
  <si>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</si>
  <si>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</si>
  <si>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</si>
  <si>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</si>
  <si>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</si>
  <si>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</si>
  <si>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</si>
  <si>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</si>
  <si>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</si>
  <si>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</si>
  <si>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</si>
  <si>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</si>
  <si>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</si>
  <si>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</si>
  <si>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</si>
  <si>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</si>
  <si>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</si>
  <si>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</si>
  <si>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</si>
  <si>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</si>
  <si>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</si>
  <si>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</si>
  <si>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</si>
  <si>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</si>
  <si>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</si>
  <si>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</si>
  <si>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</si>
  <si>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</si>
  <si>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</si>
  <si>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131012</t>
  </si>
  <si>
    <t>曲靖市沾益区金龙街道社区卫生服务中心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</si>
  <si>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</si>
  <si>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</si>
  <si>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</si>
  <si>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</si>
  <si>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</si>
  <si>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</si>
  <si>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</si>
  <si>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</si>
  <si>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</si>
  <si>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</si>
  <si>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</si>
  <si>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</si>
  <si>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</si>
  <si>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</si>
  <si>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 xml:space="preserve">    行政事业单位养老支出</t>
  </si>
  <si>
    <t xml:space="preserve">        事业单位离退休</t>
  </si>
  <si>
    <t xml:space="preserve">        机关事业单位基本养老保险缴费支出</t>
  </si>
  <si>
    <t xml:space="preserve">    其他社会保障和就业支出</t>
  </si>
  <si>
    <t xml:space="preserve">        其他社会保障和就业支出</t>
  </si>
  <si>
    <t>卫生健康支出</t>
  </si>
  <si>
    <t xml:space="preserve">    卫生健康管理事务</t>
  </si>
  <si>
    <t xml:space="preserve">        行政运行</t>
  </si>
  <si>
    <t xml:space="preserve">        其他卫生健康管理事务支出</t>
  </si>
  <si>
    <t xml:space="preserve">    公立医院</t>
  </si>
  <si>
    <t xml:space="preserve">        综合医院</t>
  </si>
  <si>
    <t xml:space="preserve">    基层医疗机构</t>
  </si>
  <si>
    <t xml:space="preserve">        乡镇卫生院</t>
  </si>
  <si>
    <t xml:space="preserve">    公共卫生</t>
  </si>
  <si>
    <t xml:space="preserve">        疾病预防控制机构</t>
  </si>
  <si>
    <t xml:space="preserve">        卫生监督机构</t>
  </si>
  <si>
    <t xml:space="preserve">        妇幼保健机构</t>
  </si>
  <si>
    <t xml:space="preserve">        其他专业公共卫生机构</t>
  </si>
  <si>
    <t xml:space="preserve">    行政事业单位医疗</t>
  </si>
  <si>
    <t xml:space="preserve">        行政单位医疗</t>
  </si>
  <si>
    <t xml:space="preserve">        事业单位医疗</t>
  </si>
  <si>
    <t xml:space="preserve">        公务员医疗补助</t>
  </si>
  <si>
    <t xml:space="preserve">    其他行政事业单位医疗支出</t>
  </si>
  <si>
    <t>住房保障支出</t>
  </si>
  <si>
    <t xml:space="preserve">    住房改革支出</t>
  </si>
  <si>
    <t xml:space="preserve">    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</si>
  <si>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</si>
  <si>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</si>
  <si>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</si>
  <si>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</si>
  <si>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</si>
  <si>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</si>
  <si>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</si>
  <si>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</si>
  <si>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</si>
  <si>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</si>
  <si>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</si>
  <si>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</si>
  <si>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</si>
  <si>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</si>
  <si>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</si>
  <si>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</si>
  <si>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</si>
  <si>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</si>
  <si>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</si>
  <si>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</si>
  <si>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</si>
  <si>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</si>
  <si>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</si>
  <si>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24.23</t>
  </si>
  <si>
    <t>23.21</t>
  </si>
  <si>
    <t>20899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</si>
  <si>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</si>
  <si>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</si>
  <si>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</si>
  <si>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</si>
  <si>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</si>
  <si>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</si>
  <si>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</si>
  <si>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</si>
  <si>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</si>
  <si>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</si>
  <si>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</si>
  <si>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</si>
  <si>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</si>
  <si>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</si>
  <si>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</si>
  <si>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</si>
  <si>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</si>
  <si>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</si>
  <si>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</si>
  <si>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</si>
  <si>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</si>
  <si>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</si>
  <si>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</si>
  <si>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</si>
  <si>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</si>
  <si>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</si>
  <si>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</si>
  <si>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</si>
  <si>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</si>
  <si>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</si>
  <si>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</si>
  <si>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</si>
  <si>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</si>
  <si>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</si>
  <si>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</si>
  <si>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住房公积金</t>
  </si>
  <si>
    <t>奖金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</si>
  <si>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</si>
  <si>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</si>
  <si>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</si>
  <si>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</si>
  <si>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</si>
  <si>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</si>
  <si>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</si>
  <si>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</si>
  <si>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</si>
  <si>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</si>
  <si>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04</t>
  </si>
  <si>
    <t>专用材料购置费</t>
  </si>
  <si>
    <t>职工基本医疗保险缴费</t>
  </si>
  <si>
    <t>05</t>
  </si>
  <si>
    <t>委托业务费</t>
  </si>
  <si>
    <t>公务员医疗补助缴费</t>
  </si>
  <si>
    <t>公务用车运行维护费</t>
  </si>
  <si>
    <t>其他社会保障缴费</t>
  </si>
  <si>
    <t>503</t>
  </si>
  <si>
    <t>机关资本性支出（一）</t>
  </si>
  <si>
    <t>房屋建筑物购建</t>
  </si>
  <si>
    <t>302</t>
  </si>
  <si>
    <t>商品和服务支出</t>
  </si>
  <si>
    <t>504</t>
  </si>
  <si>
    <t>机关资本性支出（二）</t>
  </si>
  <si>
    <t>办公费</t>
  </si>
  <si>
    <t>基础设施建设</t>
  </si>
  <si>
    <t>印刷费</t>
  </si>
  <si>
    <t>505</t>
  </si>
  <si>
    <t>对事业单位经常性补助</t>
  </si>
  <si>
    <t>差旅费</t>
  </si>
  <si>
    <t>维修（护）费</t>
  </si>
  <si>
    <t>506</t>
  </si>
  <si>
    <t>对事业单位资本性补助</t>
  </si>
  <si>
    <t>专用材料费</t>
  </si>
  <si>
    <t>资本性支出（一）</t>
  </si>
  <si>
    <t>26</t>
  </si>
  <si>
    <t>劳务费</t>
  </si>
  <si>
    <t>资本性支出（二）</t>
  </si>
  <si>
    <t>27</t>
  </si>
  <si>
    <t>509</t>
  </si>
  <si>
    <t>对个人和家庭的补助</t>
  </si>
  <si>
    <t>31</t>
  </si>
  <si>
    <t>社会福利和救助</t>
  </si>
  <si>
    <t>39</t>
  </si>
  <si>
    <t>其他交通费用</t>
  </si>
  <si>
    <t>离退休费</t>
  </si>
  <si>
    <t>99</t>
  </si>
  <si>
    <t>其他商品和服务支出</t>
  </si>
  <si>
    <t>其他对个人和家庭补助</t>
  </si>
  <si>
    <t>303</t>
  </si>
  <si>
    <t>离休费</t>
  </si>
  <si>
    <t>退休费</t>
  </si>
  <si>
    <t>抚恤金</t>
  </si>
  <si>
    <t>生活补助</t>
  </si>
  <si>
    <t>医疗费补助</t>
  </si>
  <si>
    <t>其他对个人和家庭的补助</t>
  </si>
  <si>
    <t>309</t>
  </si>
  <si>
    <t>资本性支出（基本建设）</t>
  </si>
  <si>
    <t>310</t>
  </si>
  <si>
    <t>资本性支出</t>
  </si>
  <si>
    <t>办公设备购置</t>
  </si>
  <si>
    <t>专用设备购置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</si>
  <si>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</si>
  <si>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</si>
  <si>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</si>
  <si>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</si>
  <si>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</si>
  <si>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</si>
  <si>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</si>
  <si>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</si>
  <si>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说明：曲靖市沾益区金龙街道社区卫生服务中心无“三公”经费支出，故此表为空表。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</si>
  <si>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</si>
  <si>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</si>
  <si>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</si>
  <si>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</si>
  <si>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</si>
  <si>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</si>
  <si>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</si>
  <si>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</si>
  <si>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</si>
  <si>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</si>
  <si>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</si>
  <si>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</si>
  <si>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</si>
  <si>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</si>
  <si>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</si>
  <si>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</si>
  <si>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</si>
  <si>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</si>
  <si>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</si>
  <si>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</si>
  <si>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530328221100000539619</t>
  </si>
  <si>
    <t>事业人员支出工资</t>
  </si>
  <si>
    <t>2100302</t>
  </si>
  <si>
    <t>乡镇卫生院</t>
  </si>
  <si>
    <t>30101</t>
  </si>
  <si>
    <t>530328221100000539620</t>
  </si>
  <si>
    <t>乡镇岗位补贴（事业）</t>
  </si>
  <si>
    <t>30102</t>
  </si>
  <si>
    <t>30107</t>
  </si>
  <si>
    <t>530328221100000539626</t>
  </si>
  <si>
    <t>事业人员奖励性绩效</t>
  </si>
  <si>
    <t>530328221100000539631</t>
  </si>
  <si>
    <t>2080505</t>
  </si>
  <si>
    <t>机关事业单位基本养老保险缴费支出</t>
  </si>
  <si>
    <t>30108</t>
  </si>
  <si>
    <t>2101102</t>
  </si>
  <si>
    <t>事业单位医疗</t>
  </si>
  <si>
    <t>30110</t>
  </si>
  <si>
    <t>530328210000000002296</t>
  </si>
  <si>
    <t>公务员医疗补助</t>
  </si>
  <si>
    <t>2101103</t>
  </si>
  <si>
    <t>30111</t>
  </si>
  <si>
    <t>2101199</t>
  </si>
  <si>
    <t>其他行政事业单位医疗支出</t>
  </si>
  <si>
    <t>30112</t>
  </si>
  <si>
    <t>2089999</t>
  </si>
  <si>
    <t>其他社会保障和就业支出</t>
  </si>
  <si>
    <t>530328210000000002298</t>
  </si>
  <si>
    <t>2210201</t>
  </si>
  <si>
    <t>30113</t>
  </si>
  <si>
    <t>530328221100000539632</t>
  </si>
  <si>
    <t>30305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</si>
  <si>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</si>
  <si>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</si>
  <si>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</si>
  <si>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</si>
  <si>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</si>
  <si>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</si>
  <si>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</si>
  <si>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说明：曲靖市沾益区金龙街道社区卫生服务中心无项目支出，故此表为空表。</t>
  </si>
  <si>
    <t>预算05-2表</t>
  </si>
  <si>
    <t>部门项目绩效目标表（本级下达）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</si>
  <si>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</si>
  <si>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</si>
  <si>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</si>
  <si>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</si>
  <si>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</si>
  <si>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</si>
  <si>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</si>
  <si>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</si>
  <si>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</si>
  <si>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</si>
  <si>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</si>
  <si>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项目支出绩效目标表（另文下达）</t>
  </si>
  <si>
    <t>单位名称：曲靖市沾益区金龙街道社区卫生服务中心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</si>
  <si>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</si>
  <si>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</si>
  <si>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</si>
  <si>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</si>
  <si>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</si>
  <si>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说明：曲靖市沾益区金龙街道社区卫生服务中心无政府性基金预算支出，故此表为空表。</t>
  </si>
  <si>
    <t>国有资本经营预算支出预算表</t>
  </si>
  <si>
    <t>本年国有资本经营预算支出</t>
  </si>
  <si>
    <t>说明：曲靖市沾益区金龙街道社区卫生服务中心无国有资本经营预算支出，故此表为空表。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</si>
  <si>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</si>
  <si>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</si>
  <si>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</si>
  <si>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</si>
  <si>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</si>
  <si>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</si>
  <si>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</si>
  <si>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</si>
  <si>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</si>
  <si>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</si>
  <si>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</si>
  <si>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说明：曲靖市沾益区金龙街道社区卫生服务中心无部门政府采购，故此表为空表。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</si>
  <si>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</si>
  <si>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</si>
  <si>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</si>
  <si>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</si>
  <si>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</si>
  <si>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</si>
  <si>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</si>
  <si>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</si>
  <si>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</si>
  <si>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</si>
  <si>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说明：曲靖市沾益区金龙街道社区卫生服务中心无政府购买服务，故此表为空表。</t>
  </si>
  <si>
    <t>预算10-1表</t>
  </si>
  <si>
    <t>区对下转移支付预算表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</si>
  <si>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</si>
  <si>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</si>
  <si>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</si>
  <si>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</si>
  <si>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</si>
  <si>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</si>
  <si>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</si>
  <si>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</si>
  <si>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</si>
  <si>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</si>
  <si>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</si>
  <si>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</si>
  <si>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</si>
  <si>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说明：曲靖市沾益区金龙街道社区卫生服务中心无区对下转移支付，故此表为空表。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</si>
  <si>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</si>
  <si>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</si>
  <si>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</si>
  <si>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</si>
  <si>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</si>
  <si>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</si>
  <si>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</si>
  <si>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</si>
  <si>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</si>
  <si>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</si>
  <si>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</si>
  <si>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说明：曲靖市沾益区金龙街道社区卫生服务中心无新增资产，故此表为空表。</t>
  </si>
  <si>
    <t>预算12表</t>
  </si>
  <si>
    <t>上级补助项目支出预算表</t>
  </si>
  <si>
    <t>上级补助</t>
  </si>
  <si>
    <t>说明：曲靖市沾益区金龙街道社区卫生服务中心无上级补助项目支出，故此表为空表。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</si>
  <si>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</si>
  <si>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</si>
  <si>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</si>
  <si>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</si>
  <si>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</si>
  <si>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</si>
  <si>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/>
  </si>
  <si>
    <t>说明：曲靖市沾益区金龙街道社区卫生服务中心无部门项目中期规划，故此表为空表。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</si>
</sst>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  <numFmt numFmtId="181" formatCode="0.00_);[Red]\-0.00\ "/>
    <numFmt numFmtId="182" formatCode="0.00_ "/>
    <numFmt numFmtId="183" formatCode="0.00_);[Red]\(0.00\)"/>
  </numFmts>
  <fonts count="5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20" applyNumberFormat="0" applyAlignment="0" applyProtection="0">
      <alignment vertical="center"/>
    </xf>
    <xf numFmtId="0" fontId="37" fillId="4" borderId="21" applyNumberFormat="0" applyAlignment="0" applyProtection="0">
      <alignment vertical="center"/>
    </xf>
    <xf numFmtId="0" fontId="38" fillId="4" borderId="20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176" fontId="47" fillId="0" borderId="1">
      <alignment horizontal="right" vertical="center"/>
    </xf>
    <xf numFmtId="49" fontId="47" fillId="0" borderId="1">
      <alignment horizontal="left" vertical="center" wrapText="1"/>
    </xf>
    <xf numFmtId="176" fontId="47" fillId="0" borderId="1">
      <alignment horizontal="right" vertical="center"/>
    </xf>
    <xf numFmtId="177" fontId="47" fillId="0" borderId="1">
      <alignment horizontal="right" vertical="center"/>
    </xf>
    <xf numFmtId="178" fontId="47" fillId="0" borderId="1">
      <alignment horizontal="right" vertical="center"/>
    </xf>
    <xf numFmtId="179" fontId="47" fillId="0" borderId="1">
      <alignment horizontal="right" vertical="center"/>
    </xf>
    <xf numFmtId="10" fontId="47" fillId="0" borderId="1">
      <alignment horizontal="right" vertical="center"/>
    </xf>
    <xf numFmtId="180" fontId="47" fillId="0" borderId="1">
      <alignment horizontal="right" vertical="center"/>
    </xf>
    <xf numFmtId="0" fontId="1" fillId="0" borderId="0"/>
    <xf numFmtId="0" fontId="6" fillId="0" borderId="0">
      <alignment horizontal="center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left" vertical="center"/>
    </xf>
    <xf numFmtId="0" fontId="3" fillId="0" borderId="4">
      <alignment horizontal="left" vertical="center"/>
    </xf>
    <xf numFmtId="0" fontId="1" fillId="0" borderId="1"/>
    <xf numFmtId="0" fontId="48" fillId="0" borderId="4">
      <alignment horizontal="center" vertical="center"/>
    </xf>
    <xf numFmtId="0" fontId="48" fillId="0" borderId="4">
      <alignment horizontal="center" vertical="center"/>
      <protection locked="0"/>
    </xf>
    <xf numFmtId="0" fontId="2" fillId="0" borderId="0">
      <alignment horizontal="center" vertical="top"/>
    </xf>
    <xf numFmtId="0" fontId="25" fillId="0" borderId="0">
      <alignment horizontal="center" vertical="center"/>
    </xf>
    <xf numFmtId="0" fontId="4" fillId="0" borderId="7">
      <alignment horizontal="center" vertical="center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4" fontId="3" fillId="0" borderId="11">
      <alignment horizontal="right" vertical="center"/>
      <protection locked="0"/>
    </xf>
    <xf numFmtId="4" fontId="48" fillId="0" borderId="11">
      <alignment horizontal="right" vertical="center"/>
    </xf>
    <xf numFmtId="4" fontId="3" fillId="0" borderId="11">
      <alignment horizontal="right" vertical="center"/>
    </xf>
    <xf numFmtId="0" fontId="48" fillId="0" borderId="1">
      <alignment horizontal="center" vertical="center"/>
    </xf>
    <xf numFmtId="0" fontId="3" fillId="0" borderId="0">
      <alignment horizontal="right"/>
    </xf>
    <xf numFmtId="4" fontId="48" fillId="0" borderId="1">
      <alignment horizontal="right" vertical="center"/>
    </xf>
    <xf numFmtId="0" fontId="3" fillId="0" borderId="1">
      <alignment horizontal="right" vertical="center"/>
    </xf>
    <xf numFmtId="4" fontId="48" fillId="0" borderId="1">
      <alignment horizontal="right" vertical="center"/>
      <protection locked="0"/>
    </xf>
    <xf numFmtId="0" fontId="49" fillId="0" borderId="0">
      <alignment vertical="top"/>
      <protection locked="0"/>
    </xf>
    <xf numFmtId="0" fontId="1" fillId="0" borderId="0"/>
    <xf numFmtId="0" fontId="6" fillId="0" borderId="0">
      <alignment horizontal="center" vertical="center"/>
      <protection locked="0"/>
    </xf>
    <xf numFmtId="0" fontId="3" fillId="0" borderId="0">
      <alignment horizontal="left" vertical="center"/>
    </xf>
    <xf numFmtId="0" fontId="1" fillId="0" borderId="2">
      <alignment horizontal="center" vertical="center" wrapText="1"/>
      <protection locked="0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1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2" fillId="0" borderId="0">
      <alignment horizontal="center" vertical="center"/>
    </xf>
    <xf numFmtId="0" fontId="4" fillId="0" borderId="0"/>
    <xf numFmtId="0" fontId="1" fillId="0" borderId="8">
      <alignment horizontal="center" vertical="center" wrapText="1"/>
      <protection locked="0"/>
    </xf>
    <xf numFmtId="0" fontId="1" fillId="0" borderId="9">
      <alignment horizontal="center" vertical="center" wrapText="1"/>
    </xf>
    <xf numFmtId="0" fontId="1" fillId="0" borderId="10">
      <alignment horizontal="center" vertical="center"/>
    </xf>
    <xf numFmtId="0" fontId="1" fillId="0" borderId="1">
      <alignment horizontal="center" vertical="center"/>
    </xf>
    <xf numFmtId="0" fontId="3" fillId="0" borderId="7">
      <alignment horizontal="right" vertical="center"/>
      <protection locked="0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1" fillId="0" borderId="6">
      <alignment horizontal="center" vertical="center" wrapText="1"/>
    </xf>
    <xf numFmtId="3" fontId="1" fillId="0" borderId="5">
      <alignment horizontal="center" vertical="center"/>
    </xf>
    <xf numFmtId="3" fontId="1" fillId="0" borderId="1">
      <alignment horizontal="center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1" fillId="0" borderId="6">
      <alignment horizontal="center" vertical="center"/>
      <protection locked="0"/>
    </xf>
    <xf numFmtId="0" fontId="1" fillId="0" borderId="12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2">
      <alignment horizontal="center" vertical="center" wrapText="1"/>
    </xf>
    <xf numFmtId="0" fontId="1" fillId="0" borderId="10">
      <alignment horizontal="center" vertical="center" wrapText="1"/>
      <protection locked="0"/>
    </xf>
    <xf numFmtId="0" fontId="1" fillId="0" borderId="7">
      <alignment horizontal="center" vertical="center" wrapText="1"/>
    </xf>
    <xf numFmtId="0" fontId="1" fillId="0" borderId="10">
      <alignment horizontal="center" vertical="center" wrapText="1"/>
    </xf>
    <xf numFmtId="0" fontId="1" fillId="0" borderId="9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0" fontId="1" fillId="0" borderId="4">
      <alignment horizontal="center" vertical="center"/>
      <protection locked="0"/>
    </xf>
    <xf numFmtId="3" fontId="1" fillId="0" borderId="4">
      <alignment horizontal="center" vertical="center"/>
    </xf>
    <xf numFmtId="4" fontId="3" fillId="0" borderId="4">
      <alignment horizontal="right" vertical="center"/>
      <protection locked="0"/>
    </xf>
    <xf numFmtId="3" fontId="1" fillId="0" borderId="10">
      <alignment horizontal="center" vertical="center"/>
    </xf>
    <xf numFmtId="4" fontId="3" fillId="0" borderId="10">
      <alignment horizontal="right" vertical="center"/>
      <protection locked="0"/>
    </xf>
    <xf numFmtId="0" fontId="3" fillId="0" borderId="10">
      <alignment horizontal="right" vertical="center"/>
      <protection locked="0"/>
    </xf>
    <xf numFmtId="0" fontId="3" fillId="0" borderId="0">
      <alignment horizontal="right" wrapText="1"/>
      <protection locked="0"/>
    </xf>
    <xf numFmtId="0" fontId="1" fillId="0" borderId="8">
      <alignment horizontal="center" vertical="center" wrapText="1"/>
    </xf>
    <xf numFmtId="0" fontId="3" fillId="0" borderId="10">
      <alignment horizontal="righ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9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1" fillId="0" borderId="11">
      <alignment horizontal="center" vertical="center" wrapText="1"/>
      <protection locked="0"/>
    </xf>
    <xf numFmtId="0" fontId="4" fillId="0" borderId="0">
      <alignment horizontal="left" vertical="center" wrapText="1"/>
    </xf>
    <xf numFmtId="0" fontId="4" fillId="0" borderId="8">
      <alignment horizontal="center" vertical="center" wrapText="1"/>
    </xf>
    <xf numFmtId="0" fontId="4" fillId="0" borderId="10">
      <alignment horizontal="center" vertical="center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4" fillId="0" borderId="0">
      <alignment wrapText="1"/>
    </xf>
    <xf numFmtId="0" fontId="4" fillId="0" borderId="8">
      <alignment horizontal="center" vertical="center"/>
    </xf>
    <xf numFmtId="4" fontId="3" fillId="0" borderId="10">
      <alignment horizontal="right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/>
    </xf>
    <xf numFmtId="3" fontId="4" fillId="0" borderId="10">
      <alignment horizontal="center" vertical="center"/>
      <protection locked="0"/>
    </xf>
    <xf numFmtId="3" fontId="4" fillId="0" borderId="10">
      <alignment horizontal="center" vertical="center"/>
    </xf>
    <xf numFmtId="4" fontId="3" fillId="0" borderId="10">
      <alignment horizontal="right" vertical="center"/>
      <protection locked="0"/>
    </xf>
    <xf numFmtId="0" fontId="4" fillId="0" borderId="10">
      <alignment horizontal="center" vertical="center"/>
      <protection locked="0"/>
    </xf>
    <xf numFmtId="0" fontId="1" fillId="0" borderId="8">
      <alignment horizontal="center" vertical="center"/>
    </xf>
    <xf numFmtId="0" fontId="1" fillId="0" borderId="8">
      <alignment horizontal="center" vertical="center" wrapText="1"/>
    </xf>
    <xf numFmtId="0" fontId="4" fillId="0" borderId="8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0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1" fillId="0" borderId="10">
      <alignment horizontal="center" vertical="top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3" fillId="0" borderId="1">
      <alignment horizontal="left" vertical="center"/>
    </xf>
    <xf numFmtId="0" fontId="48" fillId="0" borderId="1">
      <alignment horizontal="center" vertical="center"/>
    </xf>
    <xf numFmtId="0" fontId="48" fillId="0" borderId="1">
      <alignment horizontal="center" vertical="center"/>
      <protection locked="0"/>
    </xf>
    <xf numFmtId="0" fontId="24" fillId="0" borderId="0">
      <alignment horizontal="center" vertical="center"/>
    </xf>
    <xf numFmtId="0" fontId="25" fillId="0" borderId="0">
      <alignment horizontal="center" vertical="center"/>
    </xf>
    <xf numFmtId="0" fontId="4" fillId="0" borderId="7">
      <alignment horizontal="center" vertical="center"/>
    </xf>
    <xf numFmtId="0" fontId="4" fillId="0" borderId="2">
      <alignment horizontal="center" vertical="center"/>
      <protection locked="0"/>
    </xf>
    <xf numFmtId="0" fontId="4" fillId="0" borderId="4">
      <alignment horizontal="center" vertical="center" wrapText="1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48" fillId="0" borderId="1">
      <alignment horizontal="right" vertical="center"/>
    </xf>
    <xf numFmtId="4" fontId="48" fillId="0" borderId="1">
      <alignment horizontal="right" vertical="center"/>
    </xf>
    <xf numFmtId="0" fontId="3" fillId="0" borderId="1">
      <alignment horizontal="left" vertical="center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9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0" fontId="3" fillId="0" borderId="0">
      <alignment horizontal="left" vertical="center"/>
      <protection locked="0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1" fillId="0" borderId="0">
      <alignment vertical="top"/>
    </xf>
    <xf numFmtId="0" fontId="4" fillId="0" borderId="5">
      <alignment horizontal="center" vertical="center"/>
      <protection locked="0"/>
    </xf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</xf>
    <xf numFmtId="0" fontId="1" fillId="0" borderId="0">
      <alignment horizontal="right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9" fillId="0" borderId="0">
      <alignment vertical="top"/>
      <protection locked="0"/>
    </xf>
    <xf numFmtId="49" fontId="1" fillId="0" borderId="0"/>
    <xf numFmtId="0" fontId="20" fillId="0" borderId="0">
      <alignment horizontal="center" vertical="center"/>
    </xf>
    <xf numFmtId="0" fontId="4" fillId="0" borderId="0">
      <alignment horizontal="left" vertical="center"/>
    </xf>
    <xf numFmtId="0" fontId="4" fillId="0" borderId="5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4" fillId="0" borderId="1">
      <alignment vertical="center" wrapText="1"/>
    </xf>
    <xf numFmtId="49" fontId="1" fillId="0" borderId="1"/>
    <xf numFmtId="0" fontId="50" fillId="0" borderId="5">
      <alignment horizontal="center" vertical="center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49" fontId="1" fillId="0" borderId="1">
      <alignment horizontal="center"/>
    </xf>
    <xf numFmtId="0" fontId="50" fillId="0" borderId="6">
      <alignment horizontal="center" vertical="center"/>
    </xf>
    <xf numFmtId="49" fontId="4" fillId="0" borderId="7">
      <alignment horizontal="center" vertical="center" wrapText="1"/>
    </xf>
    <xf numFmtId="0" fontId="50" fillId="0" borderId="7">
      <alignment horizontal="center" vertical="center"/>
    </xf>
    <xf numFmtId="0" fontId="7" fillId="0" borderId="0">
      <alignment vertical="top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4" fillId="0" borderId="1">
      <alignment vertical="center"/>
    </xf>
    <xf numFmtId="0" fontId="7" fillId="0" borderId="1"/>
    <xf numFmtId="0" fontId="7" fillId="0" borderId="0"/>
    <xf numFmtId="0" fontId="1" fillId="0" borderId="0"/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1" fillId="0" borderId="1"/>
    <xf numFmtId="0" fontId="4" fillId="0" borderId="7">
      <alignment horizontal="center" vertical="center"/>
    </xf>
    <xf numFmtId="0" fontId="4" fillId="0" borderId="5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0">
      <alignment horizontal="right" vertical="center"/>
    </xf>
    <xf numFmtId="0" fontId="1" fillId="0" borderId="0">
      <alignment horizontal="right"/>
    </xf>
    <xf numFmtId="0" fontId="7" fillId="0" borderId="1">
      <alignment horizontal="center" vertical="center"/>
    </xf>
    <xf numFmtId="0" fontId="3" fillId="0" borderId="0">
      <alignment horizontal="right" vertical="center"/>
      <protection locked="0"/>
    </xf>
    <xf numFmtId="0" fontId="4" fillId="0" borderId="1">
      <alignment horizontal="center" vertical="center"/>
      <protection locked="0"/>
    </xf>
    <xf numFmtId="0" fontId="1" fillId="0" borderId="7">
      <alignment horizontal="center" vertical="center"/>
    </xf>
    <xf numFmtId="4" fontId="4" fillId="0" borderId="1">
      <alignment vertical="center"/>
      <protection locked="0"/>
    </xf>
    <xf numFmtId="0" fontId="49" fillId="0" borderId="0">
      <alignment vertical="top"/>
      <protection locked="0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8" fillId="0" borderId="5">
      <alignment horizontal="center" vertical="center" wrapText="1"/>
    </xf>
    <xf numFmtId="4" fontId="3" fillId="0" borderId="5">
      <alignment horizontal="right" vertical="center"/>
    </xf>
    <xf numFmtId="0" fontId="18" fillId="0" borderId="0">
      <alignment wrapText="1"/>
    </xf>
    <xf numFmtId="0" fontId="1" fillId="0" borderId="0"/>
    <xf numFmtId="0" fontId="4" fillId="0" borderId="6">
      <alignment horizontal="center" vertical="center"/>
    </xf>
    <xf numFmtId="0" fontId="18" fillId="0" borderId="0"/>
    <xf numFmtId="0" fontId="4" fillId="0" borderId="7">
      <alignment horizontal="center" vertical="center"/>
    </xf>
    <xf numFmtId="0" fontId="3" fillId="0" borderId="0">
      <alignment horizontal="right" wrapText="1"/>
    </xf>
    <xf numFmtId="0" fontId="49" fillId="0" borderId="0">
      <alignment vertical="top"/>
      <protection locked="0"/>
    </xf>
    <xf numFmtId="0" fontId="18" fillId="0" borderId="0">
      <alignment horizontal="center"/>
    </xf>
    <xf numFmtId="0" fontId="1" fillId="0" borderId="0"/>
    <xf numFmtId="0" fontId="2" fillId="0" borderId="0">
      <alignment horizontal="center" vertical="center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left" vertical="center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1" fillId="0" borderId="0">
      <alignment vertical="top"/>
      <protection locked="0"/>
    </xf>
    <xf numFmtId="0" fontId="4" fillId="0" borderId="0">
      <alignment horizontal="left" vertical="center"/>
      <protection locked="0"/>
    </xf>
    <xf numFmtId="0" fontId="4" fillId="0" borderId="3">
      <alignment horizontal="center" vertical="center"/>
      <protection locked="0"/>
    </xf>
    <xf numFmtId="0" fontId="3" fillId="0" borderId="6">
      <alignment horizontal="left" vertical="center"/>
      <protection locked="0"/>
    </xf>
    <xf numFmtId="49" fontId="1" fillId="0" borderId="0">
      <protection locked="0"/>
    </xf>
    <xf numFmtId="0" fontId="3" fillId="0" borderId="7">
      <alignment horizontal="left" vertical="center"/>
      <protection locked="0"/>
    </xf>
    <xf numFmtId="0" fontId="1" fillId="0" borderId="0">
      <protection locked="0"/>
    </xf>
    <xf numFmtId="0" fontId="4" fillId="0" borderId="0">
      <protection locked="0"/>
    </xf>
    <xf numFmtId="0" fontId="4" fillId="0" borderId="5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1" fillId="0" borderId="1"/>
    <xf numFmtId="0" fontId="4" fillId="0" borderId="7">
      <alignment horizontal="center" vertical="center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 wrapText="1"/>
      <protection locked="0"/>
    </xf>
    <xf numFmtId="0" fontId="1" fillId="0" borderId="1">
      <alignment horizontal="center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1" fillId="0" borderId="7">
      <alignment horizontal="center"/>
    </xf>
    <xf numFmtId="0" fontId="49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3" fillId="0" borderId="1">
      <alignment horizontal="left" vertical="top" wrapText="1"/>
    </xf>
    <xf numFmtId="0" fontId="1" fillId="0" borderId="1"/>
    <xf numFmtId="0" fontId="1" fillId="0" borderId="5">
      <alignment horizontal="center" vertical="center" wrapText="1"/>
      <protection locked="0"/>
    </xf>
    <xf numFmtId="0" fontId="1" fillId="0" borderId="0">
      <alignment vertical="top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6">
      <alignment horizontal="left" vertical="center"/>
    </xf>
    <xf numFmtId="0" fontId="3" fillId="0" borderId="1">
      <alignment horizontal="left" vertical="center" wrapText="1"/>
      <protection locked="0"/>
    </xf>
    <xf numFmtId="0" fontId="3" fillId="0" borderId="1">
      <alignment horizontal="left" vertical="center" wrapText="1"/>
    </xf>
    <xf numFmtId="49" fontId="1" fillId="0" borderId="0"/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4" fillId="0" borderId="5">
      <alignment horizontal="center" vertical="center"/>
    </xf>
    <xf numFmtId="0" fontId="4" fillId="0" borderId="14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1">
      <alignment horizontal="center" vertical="center" wrapText="1"/>
    </xf>
    <xf numFmtId="0" fontId="4" fillId="0" borderId="6">
      <alignment horizontal="center" vertical="center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 vertical="center"/>
      <protection locked="0"/>
    </xf>
    <xf numFmtId="0" fontId="4" fillId="0" borderId="7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3" fillId="0" borderId="1">
      <alignment horizontal="right" vertical="center" wrapText="1"/>
      <protection locked="0"/>
    </xf>
    <xf numFmtId="0" fontId="3" fillId="0" borderId="1">
      <alignment horizontal="right" vertical="center" wrapText="1"/>
    </xf>
    <xf numFmtId="0" fontId="3" fillId="0" borderId="0">
      <alignment horizontal="right" vertical="center"/>
    </xf>
    <xf numFmtId="0" fontId="3" fillId="0" borderId="0">
      <alignment horizontal="right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0" fontId="1" fillId="0" borderId="0"/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4" fillId="0" borderId="6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49" fillId="0" borderId="0">
      <alignment vertical="top"/>
      <protection locked="0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0"/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181" fontId="3" fillId="0" borderId="1">
      <alignment horizontal="right" vertical="center"/>
      <protection locked="0"/>
    </xf>
    <xf numFmtId="181" fontId="3" fillId="0" borderId="1">
      <alignment horizontal="right" vertical="center"/>
    </xf>
    <xf numFmtId="0" fontId="4" fillId="0" borderId="6">
      <alignment horizontal="center" vertical="center"/>
    </xf>
    <xf numFmtId="181" fontId="3" fillId="0" borderId="1">
      <alignment horizontal="right" vertical="center" wrapText="1"/>
      <protection locked="0"/>
    </xf>
    <xf numFmtId="181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49" fillId="0" borderId="0">
      <alignment vertical="top"/>
      <protection locked="0"/>
    </xf>
    <xf numFmtId="0" fontId="1" fillId="0" borderId="0"/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3" fillId="0" borderId="10">
      <alignment horizontal="left" vertical="center" wrapText="1"/>
    </xf>
    <xf numFmtId="0" fontId="3" fillId="0" borderId="12">
      <alignment horizontal="left" vertical="center"/>
    </xf>
    <xf numFmtId="0" fontId="3" fillId="0" borderId="10">
      <alignment horizontal="right" vertical="center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</xf>
    <xf numFmtId="0" fontId="4" fillId="0" borderId="10">
      <alignment horizontal="center" vertical="center"/>
      <protection locked="0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2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49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1" fillId="0" borderId="0"/>
    <xf numFmtId="0" fontId="2" fillId="0" borderId="0">
      <alignment horizontal="center" vertical="center" wrapText="1"/>
    </xf>
    <xf numFmtId="0" fontId="4" fillId="0" borderId="0">
      <alignment wrapText="1"/>
    </xf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3" fillId="0" borderId="10">
      <alignment horizontal="left" vertical="center" wrapText="1"/>
    </xf>
    <xf numFmtId="0" fontId="3" fillId="0" borderId="12">
      <alignment horizontal="left" vertical="center"/>
    </xf>
    <xf numFmtId="0" fontId="3" fillId="0" borderId="10">
      <alignment horizontal="left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4" fillId="0" borderId="8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3" fillId="0" borderId="10">
      <alignment horizontal="left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0">
      <alignment horizontal="right" vertical="center"/>
    </xf>
    <xf numFmtId="0" fontId="3" fillId="0" borderId="0">
      <alignment vertical="top" wrapText="1"/>
      <protection locked="0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2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wrapText="1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4" fillId="0" borderId="7">
      <alignment horizontal="center" vertical="center" wrapText="1"/>
    </xf>
    <xf numFmtId="0" fontId="49" fillId="0" borderId="0">
      <alignment vertical="top"/>
      <protection locked="0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4" fillId="0" borderId="5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0" fontId="1" fillId="0" borderId="0">
      <alignment horizontal="right" vertical="center"/>
    </xf>
    <xf numFmtId="0" fontId="4" fillId="0" borderId="0">
      <alignment horizontal="right" wrapText="1"/>
    </xf>
    <xf numFmtId="0" fontId="4" fillId="0" borderId="14">
      <alignment horizontal="center" vertical="center" wrapText="1"/>
    </xf>
    <xf numFmtId="4" fontId="4" fillId="0" borderId="5">
      <alignment vertical="center"/>
    </xf>
    <xf numFmtId="4" fontId="4" fillId="0" borderId="5">
      <alignment vertical="center"/>
      <protection locked="0"/>
    </xf>
    <xf numFmtId="0" fontId="4" fillId="0" borderId="1">
      <alignment horizontal="center" vertical="center"/>
      <protection locked="0"/>
    </xf>
    <xf numFmtId="0" fontId="7" fillId="0" borderId="0">
      <alignment vertical="top"/>
    </xf>
    <xf numFmtId="0" fontId="4" fillId="0" borderId="0">
      <protection locked="0"/>
    </xf>
    <xf numFmtId="0" fontId="7" fillId="0" borderId="0"/>
    <xf numFmtId="0" fontId="4" fillId="0" borderId="5">
      <alignment horizontal="center" vertical="center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1" fillId="0" borderId="1">
      <alignment horizontal="center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49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0" fontId="4" fillId="0" borderId="3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1">
      <alignment horizontal="center" vertical="center"/>
      <protection locked="0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49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0"/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3" fillId="0" borderId="1">
      <alignment horizontal="right" vertical="center" wrapText="1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9" fillId="0" borderId="0">
      <alignment vertical="top"/>
      <protection locked="0"/>
    </xf>
    <xf numFmtId="0" fontId="47" fillId="0" borderId="0">
      <alignment vertical="top"/>
      <protection locked="0"/>
    </xf>
  </cellStyleXfs>
  <cellXfs count="277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0" fontId="0" fillId="0" borderId="1" xfId="0" applyFont="1" applyBorder="1"/>
    <xf numFmtId="176" fontId="5" fillId="0" borderId="1" xfId="0" applyNumberFormat="1" applyFont="1" applyBorder="1" applyAlignment="1">
      <alignment horizontal="right" vertical="center"/>
    </xf>
    <xf numFmtId="0" fontId="3" fillId="0" borderId="1" xfId="645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3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7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4" applyFont="1" applyBorder="1"/>
    <xf numFmtId="0" fontId="4" fillId="0" borderId="2" xfId="639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6" applyFont="1" applyBorder="1">
      <alignment horizontal="center" vertical="center"/>
    </xf>
    <xf numFmtId="0" fontId="4" fillId="0" borderId="3" xfId="640" applyFont="1" applyBorder="1">
      <alignment horizontal="center" vertical="center" wrapText="1"/>
      <protection locked="0"/>
    </xf>
    <xf numFmtId="0" fontId="4" fillId="0" borderId="3" xfId="651" applyFont="1" applyBorder="1">
      <alignment horizontal="center" vertical="center" wrapText="1"/>
    </xf>
    <xf numFmtId="0" fontId="4" fillId="0" borderId="3" xfId="625" applyFont="1" applyBorder="1">
      <alignment horizontal="center" vertical="center"/>
    </xf>
    <xf numFmtId="0" fontId="4" fillId="0" borderId="4" xfId="641" applyFont="1" applyBorder="1">
      <alignment horizontal="center" vertical="center" wrapText="1"/>
      <protection locked="0"/>
    </xf>
    <xf numFmtId="0" fontId="4" fillId="0" borderId="4" xfId="652" applyFont="1" applyBorder="1">
      <alignment horizontal="center" vertical="center" wrapText="1"/>
    </xf>
    <xf numFmtId="0" fontId="4" fillId="0" borderId="4" xfId="657" applyFont="1" applyBorder="1">
      <alignment horizontal="center" vertical="center"/>
    </xf>
    <xf numFmtId="0" fontId="3" fillId="0" borderId="1" xfId="613" applyFont="1" applyBorder="1">
      <alignment horizontal="left" vertical="center" wrapText="1"/>
    </xf>
    <xf numFmtId="0" fontId="1" fillId="0" borderId="5" xfId="615" applyFont="1" applyBorder="1">
      <alignment horizontal="center" vertical="center" wrapText="1"/>
      <protection locked="0"/>
    </xf>
    <xf numFmtId="0" fontId="3" fillId="0" borderId="6" xfId="617" applyFont="1" applyBorder="1">
      <alignment horizontal="left" vertical="center"/>
    </xf>
    <xf numFmtId="0" fontId="3" fillId="0" borderId="7" xfId="622" applyFont="1" applyBorder="1">
      <alignment horizontal="left" vertical="center"/>
    </xf>
    <xf numFmtId="0" fontId="1" fillId="0" borderId="0" xfId="660" applyFont="1" applyBorder="1">
      <alignment horizontal="right" vertical="center"/>
      <protection locked="0"/>
    </xf>
    <xf numFmtId="0" fontId="4" fillId="0" borderId="5" xfId="655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03" applyFont="1" applyBorder="1">
      <alignment horizontal="right" vertical="center"/>
    </xf>
    <xf numFmtId="0" fontId="6" fillId="0" borderId="0" xfId="587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97" applyFont="1" applyBorder="1">
      <alignment horizontal="center" vertical="center" wrapText="1"/>
    </xf>
    <xf numFmtId="0" fontId="4" fillId="0" borderId="6" xfId="600" applyFont="1" applyBorder="1">
      <alignment horizontal="center" vertical="center" wrapText="1"/>
    </xf>
    <xf numFmtId="0" fontId="4" fillId="0" borderId="7" xfId="604" applyFont="1" applyBorder="1">
      <alignment horizontal="center" vertical="center" wrapText="1"/>
    </xf>
    <xf numFmtId="0" fontId="4" fillId="0" borderId="1" xfId="591" applyFont="1" applyBorder="1">
      <alignment horizontal="center" vertical="center" wrapText="1"/>
    </xf>
    <xf numFmtId="0" fontId="3" fillId="0" borderId="1" xfId="593" applyFont="1" applyBorder="1">
      <alignment horizontal="center" vertical="center" wrapText="1"/>
      <protection locked="0"/>
    </xf>
    <xf numFmtId="0" fontId="3" fillId="0" borderId="7" xfId="596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76" applyFont="1" applyBorder="1">
      <alignment horizontal="center" vertical="center"/>
      <protection locked="0"/>
    </xf>
    <xf numFmtId="0" fontId="4" fillId="0" borderId="1" xfId="579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51" applyFont="1" applyBorder="1">
      <alignment horizontal="right" vertical="center"/>
    </xf>
    <xf numFmtId="0" fontId="7" fillId="0" borderId="0" xfId="557" applyFont="1" applyBorder="1">
      <alignment vertical="top"/>
    </xf>
    <xf numFmtId="0" fontId="8" fillId="0" borderId="0" xfId="537" applyFont="1" applyBorder="1">
      <alignment horizontal="center" vertical="center" wrapText="1"/>
    </xf>
    <xf numFmtId="0" fontId="8" fillId="0" borderId="0" xfId="543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4" applyFont="1" applyBorder="1">
      <alignment wrapText="1"/>
    </xf>
    <xf numFmtId="0" fontId="4" fillId="0" borderId="0" xfId="552" applyFont="1" applyBorder="1">
      <alignment horizontal="right" wrapText="1"/>
    </xf>
    <xf numFmtId="0" fontId="4" fillId="0" borderId="0" xfId="558" applyFont="1" applyBorder="1">
      <protection locked="0"/>
    </xf>
    <xf numFmtId="0" fontId="4" fillId="0" borderId="1" xfId="553" applyFont="1" applyBorder="1">
      <alignment horizontal="center" vertical="center" wrapText="1"/>
    </xf>
    <xf numFmtId="0" fontId="4" fillId="0" borderId="1" xfId="541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42" applyFont="1" applyBorder="1">
      <alignment vertical="center" wrapText="1"/>
    </xf>
    <xf numFmtId="0" fontId="3" fillId="0" borderId="0" xfId="584" applyFont="1" applyBorder="1">
      <alignment horizontal="right" vertical="center"/>
      <protection locked="0"/>
    </xf>
    <xf numFmtId="0" fontId="4" fillId="0" borderId="0" xfId="562" applyFont="1" applyBorder="1">
      <alignment horizontal="right" vertical="center"/>
      <protection locked="0"/>
    </xf>
    <xf numFmtId="0" fontId="1" fillId="0" borderId="1" xfId="565" applyFont="1" applyBorder="1">
      <alignment horizontal="center"/>
    </xf>
    <xf numFmtId="0" fontId="1" fillId="0" borderId="0" xfId="491" applyFont="1" applyBorder="1">
      <alignment wrapText="1"/>
    </xf>
    <xf numFmtId="0" fontId="1" fillId="0" borderId="0" xfId="508" applyFont="1" applyBorder="1">
      <protection locked="0"/>
    </xf>
    <xf numFmtId="0" fontId="2" fillId="0" borderId="0" xfId="500" applyFont="1" applyBorder="1">
      <alignment horizontal="center" vertical="center" wrapText="1"/>
    </xf>
    <xf numFmtId="0" fontId="2" fillId="0" borderId="0" xfId="582" applyFont="1" applyBorder="1">
      <alignment horizontal="center" vertical="center"/>
      <protection locked="0"/>
    </xf>
    <xf numFmtId="0" fontId="3" fillId="0" borderId="0" xfId="493" applyFont="1" applyBorder="1">
      <alignment horizontal="left" vertical="center" wrapText="1"/>
    </xf>
    <xf numFmtId="0" fontId="4" fillId="0" borderId="8" xfId="502" applyFont="1" applyBorder="1">
      <alignment horizontal="center" vertical="center" wrapText="1"/>
    </xf>
    <xf numFmtId="0" fontId="4" fillId="0" borderId="8" xfId="511" applyFont="1" applyBorder="1">
      <alignment horizontal="center" vertical="center" wrapText="1"/>
      <protection locked="0"/>
    </xf>
    <xf numFmtId="0" fontId="4" fillId="0" borderId="9" xfId="503" applyFont="1" applyBorder="1">
      <alignment horizontal="center" vertical="center" wrapText="1"/>
    </xf>
    <xf numFmtId="0" fontId="4" fillId="0" borderId="9" xfId="512" applyFont="1" applyBorder="1">
      <alignment horizontal="center" vertical="center" wrapText="1"/>
      <protection locked="0"/>
    </xf>
    <xf numFmtId="0" fontId="4" fillId="0" borderId="10" xfId="504" applyFont="1" applyBorder="1">
      <alignment horizontal="center" vertical="center" wrapText="1"/>
    </xf>
    <xf numFmtId="0" fontId="4" fillId="0" borderId="10" xfId="513" applyFont="1" applyBorder="1">
      <alignment horizontal="center" vertical="center" wrapText="1"/>
      <protection locked="0"/>
    </xf>
    <xf numFmtId="0" fontId="3" fillId="0" borderId="10" xfId="505" applyFont="1" applyBorder="1">
      <alignment horizontal="left" vertical="center" wrapText="1"/>
    </xf>
    <xf numFmtId="0" fontId="3" fillId="0" borderId="10" xfId="514" applyFont="1" applyBorder="1">
      <alignment horizontal="right" vertical="center"/>
      <protection locked="0"/>
    </xf>
    <xf numFmtId="0" fontId="3" fillId="0" borderId="11" xfId="498" applyFont="1" applyBorder="1">
      <alignment horizontal="center" vertical="center"/>
    </xf>
    <xf numFmtId="0" fontId="3" fillId="0" borderId="12" xfId="506" applyFont="1" applyBorder="1">
      <alignment horizontal="left" vertical="center"/>
    </xf>
    <xf numFmtId="0" fontId="3" fillId="0" borderId="10" xfId="507" applyFont="1" applyBorder="1">
      <alignment horizontal="left" vertical="center"/>
    </xf>
    <xf numFmtId="0" fontId="3" fillId="0" borderId="0" xfId="519" applyFont="1" applyBorder="1">
      <alignment vertical="top" wrapText="1"/>
      <protection locked="0"/>
    </xf>
    <xf numFmtId="0" fontId="2" fillId="0" borderId="0" xfId="520" applyFont="1" applyBorder="1">
      <alignment horizontal="center" vertical="center" wrapText="1"/>
      <protection locked="0"/>
    </xf>
    <xf numFmtId="0" fontId="3" fillId="0" borderId="0" xfId="524" applyFont="1" applyBorder="1">
      <alignment horizontal="right"/>
      <protection locked="0"/>
    </xf>
    <xf numFmtId="0" fontId="4" fillId="0" borderId="6" xfId="521" applyFont="1" applyBorder="1">
      <alignment horizontal="center" vertical="center" wrapText="1"/>
      <protection locked="0"/>
    </xf>
    <xf numFmtId="0" fontId="4" fillId="0" borderId="6" xfId="525" applyFont="1" applyBorder="1">
      <alignment horizontal="center" vertical="center"/>
      <protection locked="0"/>
    </xf>
    <xf numFmtId="0" fontId="4" fillId="0" borderId="12" xfId="522" applyFont="1" applyBorder="1">
      <alignment horizontal="center" vertical="center" wrapText="1"/>
    </xf>
    <xf numFmtId="0" fontId="4" fillId="0" borderId="12" xfId="526" applyFont="1" applyBorder="1">
      <alignment horizontal="center" vertical="center"/>
      <protection locked="0"/>
    </xf>
    <xf numFmtId="0" fontId="3" fillId="0" borderId="0" xfId="529" applyFont="1" applyBorder="1">
      <alignment horizontal="right" vertical="center" wrapText="1"/>
      <protection locked="0"/>
    </xf>
    <xf numFmtId="0" fontId="3" fillId="0" borderId="0" xfId="532" applyFont="1" applyBorder="1">
      <alignment horizontal="right" vertical="center" wrapText="1"/>
    </xf>
    <xf numFmtId="0" fontId="3" fillId="0" borderId="0" xfId="530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31" applyFont="1" applyBorder="1">
      <alignment horizontal="center" vertical="center" wrapText="1"/>
      <protection locked="0"/>
    </xf>
    <xf numFmtId="0" fontId="4" fillId="0" borderId="10" xfId="467" applyFont="1" applyBorder="1">
      <alignment horizontal="center" vertical="center"/>
    </xf>
    <xf numFmtId="0" fontId="4" fillId="0" borderId="10" xfId="473" applyFont="1" applyBorder="1">
      <alignment horizontal="center" vertical="center"/>
      <protection locked="0"/>
    </xf>
    <xf numFmtId="0" fontId="3" fillId="0" borderId="10" xfId="518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424" applyFont="1" applyBorder="1">
      <alignment horizontal="right"/>
      <protection locked="0"/>
    </xf>
    <xf numFmtId="49" fontId="9" fillId="0" borderId="0" xfId="433" applyNumberFormat="1" applyFont="1" applyBorder="1">
      <protection locked="0"/>
    </xf>
    <xf numFmtId="0" fontId="1" fillId="0" borderId="0" xfId="440" applyFont="1" applyBorder="1">
      <alignment horizontal="right"/>
    </xf>
    <xf numFmtId="0" fontId="3" fillId="0" borderId="0" xfId="488" applyFont="1" applyBorder="1">
      <alignment horizontal="right"/>
    </xf>
    <xf numFmtId="0" fontId="10" fillId="0" borderId="0" xfId="425" applyFont="1" applyBorder="1">
      <alignment horizontal="center" vertical="center" wrapText="1"/>
      <protection locked="0"/>
    </xf>
    <xf numFmtId="0" fontId="10" fillId="0" borderId="0" xfId="438" applyFont="1" applyBorder="1">
      <alignment horizontal="center" vertical="center"/>
      <protection locked="0"/>
    </xf>
    <xf numFmtId="0" fontId="10" fillId="0" borderId="0" xfId="441" applyFont="1" applyBorder="1">
      <alignment horizontal="center" vertical="center"/>
    </xf>
    <xf numFmtId="0" fontId="3" fillId="0" borderId="0" xfId="638" applyFont="1" applyBorder="1">
      <alignment horizontal="left" vertical="center"/>
      <protection locked="0"/>
    </xf>
    <xf numFmtId="0" fontId="4" fillId="0" borderId="2" xfId="427" applyFont="1" applyBorder="1">
      <alignment horizontal="center" vertical="center"/>
      <protection locked="0"/>
    </xf>
    <xf numFmtId="49" fontId="4" fillId="0" borderId="2" xfId="434" applyNumberFormat="1" applyFont="1" applyBorder="1">
      <alignment horizontal="center" vertical="center" wrapText="1"/>
      <protection locked="0"/>
    </xf>
    <xf numFmtId="0" fontId="4" fillId="0" borderId="3" xfId="428" applyFont="1" applyBorder="1">
      <alignment horizontal="center" vertical="center"/>
      <protection locked="0"/>
    </xf>
    <xf numFmtId="49" fontId="4" fillId="0" borderId="3" xfId="435" applyNumberFormat="1" applyFont="1" applyBorder="1">
      <alignment horizontal="center" vertical="center" wrapText="1"/>
      <protection locked="0"/>
    </xf>
    <xf numFmtId="49" fontId="4" fillId="0" borderId="1" xfId="436" applyNumberFormat="1" applyFont="1" applyBorder="1">
      <alignment horizontal="center" vertical="center"/>
      <protection locked="0"/>
    </xf>
    <xf numFmtId="0" fontId="3" fillId="0" borderId="1" xfId="643" applyFont="1" applyBorder="1">
      <alignment horizontal="left" vertical="center" wrapText="1"/>
      <protection locked="0"/>
    </xf>
    <xf numFmtId="0" fontId="1" fillId="0" borderId="6" xfId="431" applyFont="1" applyBorder="1">
      <alignment horizontal="center" vertical="center"/>
      <protection locked="0"/>
    </xf>
    <xf numFmtId="0" fontId="1" fillId="0" borderId="7" xfId="439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434" applyNumberFormat="1" applyFont="1" applyBorder="1">
      <alignment horizontal="center" vertical="center" wrapText="1"/>
      <protection locked="0"/>
    </xf>
    <xf numFmtId="49" fontId="4" fillId="0" borderId="1" xfId="435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39" applyFont="1" applyBorder="1">
      <alignment horizontal="center" vertical="center"/>
      <protection locked="0"/>
    </xf>
    <xf numFmtId="0" fontId="6" fillId="0" borderId="0" xfId="568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592" applyFont="1" applyBorder="1">
      <alignment vertical="center" wrapText="1"/>
    </xf>
    <xf numFmtId="0" fontId="3" fillId="0" borderId="1" xfId="580" applyFont="1" applyBorder="1">
      <alignment horizontal="center" vertical="center" wrapText="1"/>
    </xf>
    <xf numFmtId="0" fontId="3" fillId="0" borderId="1" xfId="583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50" applyNumberFormat="1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1" xfId="651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17" applyFont="1" applyBorder="1">
      <alignment horizontal="left" vertical="center"/>
    </xf>
    <xf numFmtId="0" fontId="3" fillId="0" borderId="1" xfId="622" applyFont="1" applyBorder="1">
      <alignment horizontal="left" vertical="center"/>
    </xf>
    <xf numFmtId="0" fontId="4" fillId="0" borderId="1" xfId="345" applyFont="1" applyBorder="1">
      <alignment horizontal="center" vertical="center"/>
    </xf>
    <xf numFmtId="0" fontId="4" fillId="0" borderId="1" xfId="346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7" applyFont="1" applyBorder="1">
      <alignment vertical="top"/>
      <protection locked="0"/>
    </xf>
    <xf numFmtId="49" fontId="1" fillId="0" borderId="0" xfId="291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88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39" applyFont="1" applyBorder="1">
      <alignment horizontal="center" vertical="center" wrapText="1"/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428" applyFont="1" applyBorder="1">
      <alignment horizontal="center" vertical="center"/>
      <protection locked="0"/>
    </xf>
    <xf numFmtId="0" fontId="4" fillId="0" borderId="1" xfId="625" applyFont="1" applyBorder="1">
      <alignment horizontal="center" vertical="center"/>
    </xf>
    <xf numFmtId="0" fontId="4" fillId="0" borderId="1" xfId="282" applyFont="1" applyBorder="1">
      <alignment horizontal="center" vertical="center"/>
      <protection locked="0"/>
    </xf>
    <xf numFmtId="49" fontId="5" fillId="0" borderId="1" xfId="50" applyNumberFormat="1" applyFont="1" applyBorder="1" applyAlignment="1">
      <alignment horizontal="left" vertical="center" wrapText="1" indent="2"/>
    </xf>
    <xf numFmtId="0" fontId="1" fillId="0" borderId="1" xfId="615" applyFont="1" applyBorder="1">
      <alignment horizontal="center" vertical="center" wrapText="1"/>
      <protection locked="0"/>
    </xf>
    <xf numFmtId="0" fontId="3" fillId="0" borderId="1" xfId="290" applyFont="1" applyBorder="1">
      <alignment horizontal="left" vertical="center"/>
      <protection locked="0"/>
    </xf>
    <xf numFmtId="0" fontId="3" fillId="0" borderId="1" xfId="292" applyFont="1" applyBorder="1">
      <alignment horizontal="left" vertical="center"/>
      <protection locked="0"/>
    </xf>
    <xf numFmtId="0" fontId="4" fillId="0" borderId="1" xfId="299" applyFont="1" applyBorder="1">
      <alignment horizontal="center" vertical="center" wrapText="1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521" applyFont="1" applyBorder="1">
      <alignment horizontal="center" vertical="center" wrapText="1"/>
      <protection locked="0"/>
    </xf>
    <xf numFmtId="0" fontId="1" fillId="0" borderId="1" xfId="315" applyFont="1" applyBorder="1">
      <alignment horizontal="center"/>
    </xf>
    <xf numFmtId="0" fontId="1" fillId="0" borderId="0" xfId="253" applyFont="1" applyBorder="1">
      <alignment horizontal="center" wrapText="1"/>
    </xf>
    <xf numFmtId="0" fontId="3" fillId="0" borderId="0" xfId="533" applyFont="1" applyBorder="1">
      <alignment horizontal="right" wrapText="1"/>
    </xf>
    <xf numFmtId="0" fontId="17" fillId="0" borderId="0" xfId="254" applyFont="1" applyBorder="1">
      <alignment horizontal="center" vertical="center" wrapText="1"/>
    </xf>
    <xf numFmtId="0" fontId="18" fillId="0" borderId="1" xfId="258" applyFont="1" applyBorder="1">
      <alignment horizontal="center" vertical="center" wrapText="1"/>
    </xf>
    <xf numFmtId="0" fontId="18" fillId="0" borderId="1" xfId="266" applyFont="1" applyBorder="1">
      <alignment horizontal="center" vertical="center" wrapText="1"/>
    </xf>
    <xf numFmtId="176" fontId="19" fillId="0" borderId="0" xfId="0" applyNumberFormat="1" applyFont="1" applyBorder="1" applyAlignment="1">
      <alignment horizontal="right" vertical="center"/>
    </xf>
    <xf numFmtId="0" fontId="20" fillId="0" borderId="0" xfId="216" applyFont="1" applyBorder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226" applyNumberFormat="1" applyFont="1" applyBorder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/>
    <xf numFmtId="0" fontId="21" fillId="0" borderId="1" xfId="0" applyFont="1" applyBorder="1" applyAlignment="1">
      <alignment horizontal="left" indent="1"/>
    </xf>
    <xf numFmtId="0" fontId="21" fillId="0" borderId="1" xfId="223" applyFont="1" applyBorder="1">
      <alignment horizontal="center" vertical="center"/>
    </xf>
    <xf numFmtId="0" fontId="21" fillId="0" borderId="1" xfId="228" applyFont="1" applyBorder="1">
      <alignment horizontal="center" vertical="center"/>
    </xf>
    <xf numFmtId="0" fontId="21" fillId="0" borderId="1" xfId="230" applyFont="1" applyBorder="1">
      <alignment horizontal="center" vertical="center"/>
    </xf>
    <xf numFmtId="176" fontId="23" fillId="0" borderId="1" xfId="0" applyNumberFormat="1" applyFont="1" applyBorder="1" applyAlignment="1">
      <alignment horizontal="right" vertical="center"/>
    </xf>
    <xf numFmtId="176" fontId="23" fillId="0" borderId="1" xfId="0" applyNumberFormat="1" applyFont="1" applyBorder="1" applyAlignment="1">
      <alignment horizontal="right" vertical="center" indent="1"/>
    </xf>
    <xf numFmtId="176" fontId="2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525" applyFont="1" applyBorder="1">
      <alignment horizontal="center" vertical="center"/>
      <protection locked="0"/>
    </xf>
    <xf numFmtId="0" fontId="21" fillId="0" borderId="1" xfId="308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1" fillId="0" borderId="1" xfId="576" applyFont="1" applyBorder="1">
      <alignment horizontal="center" vertical="center"/>
      <protection locked="0"/>
    </xf>
    <xf numFmtId="0" fontId="22" fillId="0" borderId="1" xfId="247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0" xfId="329" applyFont="1" applyBorder="1">
      <alignment vertical="top"/>
    </xf>
    <xf numFmtId="49" fontId="4" fillId="0" borderId="1" xfId="219" applyNumberFormat="1" applyFont="1" applyBorder="1">
      <alignment horizontal="center" vertical="center" wrapText="1"/>
    </xf>
    <xf numFmtId="49" fontId="4" fillId="0" borderId="1" xfId="229" applyNumberFormat="1" applyFont="1" applyBorder="1">
      <alignment horizontal="center" vertical="center" wrapText="1"/>
    </xf>
    <xf numFmtId="0" fontId="4" fillId="0" borderId="1" xfId="560" applyFont="1" applyBorder="1">
      <alignment horizontal="center" vertical="center"/>
      <protection locked="0"/>
    </xf>
    <xf numFmtId="49" fontId="4" fillId="0" borderId="1" xfId="220" applyNumberFormat="1" applyFont="1" applyBorder="1">
      <alignment horizontal="center" vertical="center"/>
    </xf>
    <xf numFmtId="49" fontId="4" fillId="0" borderId="1" xfId="665" applyNumberFormat="1" applyFont="1" applyFill="1" applyBorder="1" applyAlignment="1" applyProtection="1">
      <alignment horizontal="left" vertical="center"/>
    </xf>
    <xf numFmtId="49" fontId="3" fillId="0" borderId="13" xfId="665" applyNumberFormat="1" applyFont="1" applyFill="1" applyBorder="1" applyAlignment="1" applyProtection="1">
      <alignment horizontal="left" vertical="center"/>
    </xf>
    <xf numFmtId="49" fontId="4" fillId="0" borderId="2" xfId="665" applyNumberFormat="1" applyFont="1" applyFill="1" applyBorder="1" applyAlignment="1" applyProtection="1">
      <alignment horizontal="center" vertical="center"/>
    </xf>
    <xf numFmtId="49" fontId="4" fillId="0" borderId="13" xfId="665" applyNumberFormat="1" applyFont="1" applyFill="1" applyBorder="1" applyAlignment="1" applyProtection="1">
      <alignment horizontal="center" vertical="center"/>
    </xf>
    <xf numFmtId="0" fontId="4" fillId="0" borderId="14" xfId="665" applyFont="1" applyFill="1" applyBorder="1" applyAlignment="1" applyProtection="1">
      <alignment horizontal="center" vertical="center"/>
    </xf>
    <xf numFmtId="182" fontId="4" fillId="0" borderId="2" xfId="665" applyNumberFormat="1" applyFont="1" applyFill="1" applyBorder="1" applyAlignment="1" applyProtection="1">
      <alignment horizontal="center" vertical="center"/>
    </xf>
    <xf numFmtId="49" fontId="3" fillId="0" borderId="1" xfId="665" applyNumberFormat="1" applyFont="1" applyFill="1" applyBorder="1" applyAlignment="1" applyProtection="1">
      <alignment horizontal="left" vertical="center"/>
    </xf>
    <xf numFmtId="182" fontId="4" fillId="0" borderId="14" xfId="665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250" applyFont="1" applyBorder="1">
      <alignment horizontal="center" vertical="center"/>
    </xf>
    <xf numFmtId="49" fontId="5" fillId="0" borderId="0" xfId="50" applyNumberFormat="1" applyFont="1" applyBorder="1">
      <alignment horizontal="left" vertical="center" wrapText="1"/>
    </xf>
    <xf numFmtId="0" fontId="24" fillId="0" borderId="0" xfId="174" applyFont="1" applyBorder="1">
      <alignment horizontal="center" vertical="center"/>
    </xf>
    <xf numFmtId="0" fontId="25" fillId="0" borderId="0" xfId="0" applyFont="1" applyBorder="1" applyAlignment="1">
      <alignment horizontal="center" vertical="center"/>
    </xf>
    <xf numFmtId="49" fontId="26" fillId="0" borderId="1" xfId="50" applyNumberFormat="1" applyFont="1" applyBorder="1" applyAlignment="1">
      <alignment horizontal="center" vertical="center" wrapText="1"/>
    </xf>
    <xf numFmtId="0" fontId="4" fillId="0" borderId="1" xfId="427" applyFont="1" applyBorder="1">
      <alignment horizontal="center" vertical="center"/>
      <protection locked="0"/>
    </xf>
    <xf numFmtId="49" fontId="5" fillId="0" borderId="1" xfId="50" applyNumberFormat="1" applyFont="1" applyBorder="1" applyAlignment="1">
      <alignment horizontal="center" vertical="center" wrapText="1"/>
    </xf>
    <xf numFmtId="0" fontId="4" fillId="0" borderId="1" xfId="652" applyFont="1" applyBorder="1">
      <alignment horizontal="center" vertical="center" wrapText="1"/>
    </xf>
    <xf numFmtId="0" fontId="3" fillId="0" borderId="0" xfId="133" applyFont="1" applyBorder="1">
      <alignment horizontal="left" vertical="center" wrapText="1"/>
      <protection locked="0"/>
    </xf>
    <xf numFmtId="0" fontId="4" fillId="0" borderId="0" xfId="538" applyFont="1" applyBorder="1">
      <alignment horizontal="left" vertical="center" wrapText="1"/>
    </xf>
    <xf numFmtId="0" fontId="4" fillId="0" borderId="1" xfId="650" applyFont="1" applyBorder="1">
      <alignment horizontal="center" vertical="center" wrapText="1"/>
    </xf>
    <xf numFmtId="0" fontId="4" fillId="0" borderId="1" xfId="502" applyFont="1" applyBorder="1">
      <alignment horizontal="center" vertical="center" wrapText="1"/>
    </xf>
    <xf numFmtId="0" fontId="4" fillId="0" borderId="1" xfId="349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153" applyFont="1" applyBorder="1">
      <alignment horizontal="center" vertical="center"/>
    </xf>
    <xf numFmtId="0" fontId="4" fillId="0" borderId="1" xfId="467" applyFont="1" applyBorder="1">
      <alignment horizontal="center" vertical="center"/>
    </xf>
    <xf numFmtId="0" fontId="4" fillId="0" borderId="1" xfId="473" applyFont="1" applyBorder="1">
      <alignment horizontal="center" vertical="center"/>
      <protection locked="0"/>
    </xf>
    <xf numFmtId="3" fontId="4" fillId="0" borderId="1" xfId="149" applyNumberFormat="1" applyFont="1" applyBorder="1">
      <alignment horizontal="center" vertical="center"/>
      <protection locked="0"/>
    </xf>
    <xf numFmtId="3" fontId="4" fillId="0" borderId="1" xfId="150" applyNumberFormat="1" applyFont="1" applyBorder="1">
      <alignment horizontal="center" vertical="center"/>
    </xf>
    <xf numFmtId="0" fontId="4" fillId="0" borderId="2" xfId="665" applyFont="1" applyFill="1" applyBorder="1" applyAlignment="1" applyProtection="1">
      <alignment horizontal="left" vertical="center"/>
    </xf>
    <xf numFmtId="0" fontId="4" fillId="0" borderId="2" xfId="665" applyFont="1" applyFill="1" applyBorder="1" applyAlignment="1" applyProtection="1">
      <alignment horizontal="center" vertical="center"/>
    </xf>
    <xf numFmtId="0" fontId="4" fillId="0" borderId="15" xfId="665" applyFont="1" applyFill="1" applyBorder="1" applyAlignment="1" applyProtection="1">
      <alignment horizontal="center" vertical="center"/>
    </xf>
    <xf numFmtId="183" fontId="4" fillId="0" borderId="13" xfId="665" applyNumberFormat="1" applyFont="1" applyFill="1" applyBorder="1" applyAlignment="1" applyProtection="1">
      <alignment horizontal="center" vertical="center"/>
    </xf>
    <xf numFmtId="0" fontId="1" fillId="0" borderId="1" xfId="137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511" applyFont="1" applyBorder="1">
      <alignment horizontal="center" vertical="center" wrapText="1"/>
      <protection locked="0"/>
    </xf>
    <xf numFmtId="0" fontId="4" fillId="0" borderId="1" xfId="600" applyFont="1" applyBorder="1">
      <alignment horizontal="center" vertical="center" wrapText="1"/>
    </xf>
    <xf numFmtId="0" fontId="4" fillId="0" borderId="1" xfId="513" applyFont="1" applyBorder="1">
      <alignment horizontal="center" vertical="center" wrapText="1"/>
      <protection locked="0"/>
    </xf>
    <xf numFmtId="3" fontId="4" fillId="0" borderId="1" xfId="158" applyNumberFormat="1" applyFont="1" applyBorder="1">
      <alignment horizontal="center" vertical="top"/>
      <protection locked="0"/>
    </xf>
    <xf numFmtId="0" fontId="1" fillId="0" borderId="1" xfId="159" applyFont="1" applyBorder="1">
      <alignment horizontal="center" vertical="top"/>
    </xf>
    <xf numFmtId="0" fontId="4" fillId="0" borderId="16" xfId="665" applyFont="1" applyFill="1" applyBorder="1" applyAlignment="1" applyProtection="1">
      <alignment horizontal="center" vertical="center"/>
    </xf>
    <xf numFmtId="0" fontId="27" fillId="0" borderId="13" xfId="665" applyFont="1" applyFill="1" applyBorder="1" applyAlignment="1" applyProtection="1"/>
    <xf numFmtId="0" fontId="4" fillId="0" borderId="1" xfId="604" applyFont="1" applyBorder="1">
      <alignment horizontal="center" vertical="center" wrapText="1"/>
    </xf>
    <xf numFmtId="0" fontId="6" fillId="0" borderId="0" xfId="83" applyFont="1" applyBorder="1">
      <alignment horizontal="center" vertical="center"/>
      <protection locked="0"/>
    </xf>
    <xf numFmtId="0" fontId="1" fillId="0" borderId="1" xfId="85" applyFont="1" applyBorder="1">
      <alignment horizontal="center" vertical="center" wrapText="1"/>
      <protection locked="0"/>
    </xf>
    <xf numFmtId="0" fontId="1" fillId="0" borderId="1" xfId="93" applyFont="1" applyBorder="1">
      <alignment horizontal="center" vertical="center" wrapText="1"/>
      <protection locked="0"/>
    </xf>
    <xf numFmtId="0" fontId="1" fillId="0" borderId="1" xfId="100" applyFont="1" applyBorder="1">
      <alignment horizontal="center" vertical="center" wrapText="1"/>
      <protection locked="0"/>
    </xf>
    <xf numFmtId="0" fontId="1" fillId="0" borderId="1" xfId="101" applyFont="1" applyBorder="1">
      <alignment horizontal="center" vertical="center" wrapText="1"/>
    </xf>
    <xf numFmtId="0" fontId="1" fillId="0" borderId="1" xfId="86" applyFont="1" applyBorder="1">
      <alignment horizontal="center" vertical="center" wrapText="1"/>
    </xf>
    <xf numFmtId="0" fontId="1" fillId="0" borderId="1" xfId="94" applyFont="1" applyBorder="1">
      <alignment horizontal="center" vertical="center" wrapText="1"/>
    </xf>
    <xf numFmtId="0" fontId="1" fillId="0" borderId="1" xfId="87" applyFont="1" applyBorder="1">
      <alignment horizontal="center" vertical="center"/>
    </xf>
    <xf numFmtId="0" fontId="1" fillId="0" borderId="1" xfId="95" applyFont="1" applyBorder="1">
      <alignment horizontal="center" vertical="center"/>
    </xf>
    <xf numFmtId="0" fontId="1" fillId="0" borderId="1" xfId="193" applyFont="1" applyBorder="1">
      <alignment horizontal="center" vertical="center"/>
    </xf>
    <xf numFmtId="3" fontId="1" fillId="0" borderId="1" xfId="102" applyNumberFormat="1" applyFont="1" applyBorder="1">
      <alignment horizontal="center" vertical="center"/>
    </xf>
    <xf numFmtId="3" fontId="1" fillId="0" borderId="1" xfId="103" applyNumberFormat="1" applyFont="1" applyBorder="1">
      <alignment horizontal="center" vertical="center"/>
    </xf>
    <xf numFmtId="0" fontId="3" fillId="0" borderId="1" xfId="90" applyFont="1" applyBorder="1">
      <alignment horizontal="center" vertical="center"/>
      <protection locked="0"/>
    </xf>
    <xf numFmtId="0" fontId="3" fillId="0" borderId="1" xfId="97" applyFont="1" applyBorder="1">
      <alignment horizontal="right" vertical="center"/>
      <protection locked="0"/>
    </xf>
    <xf numFmtId="0" fontId="1" fillId="0" borderId="1" xfId="431" applyFont="1" applyBorder="1">
      <alignment horizontal="center" vertical="center"/>
      <protection locked="0"/>
    </xf>
    <xf numFmtId="0" fontId="1" fillId="0" borderId="1" xfId="113" applyFont="1" applyBorder="1">
      <alignment horizontal="center" vertical="center" wrapText="1"/>
    </xf>
    <xf numFmtId="0" fontId="1" fillId="0" borderId="1" xfId="108" applyFont="1" applyBorder="1">
      <alignment horizontal="center" vertical="center"/>
      <protection locked="0"/>
    </xf>
    <xf numFmtId="0" fontId="1" fillId="0" borderId="1" xfId="111" applyFont="1" applyBorder="1">
      <alignment horizontal="center" vertical="center" wrapText="1"/>
    </xf>
    <xf numFmtId="0" fontId="1" fillId="0" borderId="1" xfId="142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  <protection locked="0"/>
    </xf>
    <xf numFmtId="0" fontId="1" fillId="0" borderId="1" xfId="112" applyFont="1" applyBorder="1">
      <alignment horizontal="center" vertical="center" wrapText="1"/>
      <protection locked="0"/>
    </xf>
    <xf numFmtId="0" fontId="1" fillId="0" borderId="1" xfId="116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129" applyFont="1" applyBorder="1">
      <alignment horizontal="center" vertical="center" wrapText="1"/>
      <protection locked="0"/>
    </xf>
    <xf numFmtId="0" fontId="1" fillId="0" borderId="1" xfId="154" applyFont="1" applyBorder="1">
      <alignment horizontal="center" vertical="center" wrapText="1"/>
    </xf>
    <xf numFmtId="0" fontId="1" fillId="0" borderId="1" xfId="117" applyFont="1" applyBorder="1">
      <alignment horizontal="center" vertical="center"/>
      <protection locked="0"/>
    </xf>
    <xf numFmtId="3" fontId="1" fillId="0" borderId="1" xfId="118" applyNumberFormat="1" applyFont="1" applyBorder="1">
      <alignment horizontal="center" vertical="center"/>
    </xf>
    <xf numFmtId="3" fontId="1" fillId="0" borderId="1" xfId="120" applyNumberFormat="1" applyFont="1" applyBorder="1">
      <alignment horizontal="center" vertical="center"/>
    </xf>
    <xf numFmtId="0" fontId="2" fillId="0" borderId="0" xfId="68" applyFont="1" applyBorder="1">
      <alignment horizontal="center" vertical="top"/>
    </xf>
    <xf numFmtId="0" fontId="3" fillId="0" borderId="0" xfId="588" applyFont="1" applyBorder="1">
      <alignment horizontal="left" vertical="center"/>
    </xf>
    <xf numFmtId="0" fontId="25" fillId="0" borderId="0" xfId="175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6" applyFont="1" applyBorder="1">
      <alignment horizontal="center" vertical="center"/>
    </xf>
    <xf numFmtId="0" fontId="4" fillId="0" borderId="1" xfId="657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488" applyFont="1" applyBorder="1" quotePrefix="1">
      <alignment horizontal="right"/>
    </xf>
    <xf numFmtId="0" fontId="3" fillId="0" borderId="0" xfId="530" applyFont="1" applyBorder="1" quotePrefix="1">
      <alignment horizontal="right" wrapText="1"/>
      <protection locked="0"/>
    </xf>
    <xf numFmtId="0" fontId="3" fillId="0" borderId="0" xfId="603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33" applyFont="1" applyBorder="1" quotePrefix="1">
      <alignment horizontal="right" wrapText="1"/>
    </xf>
    <xf numFmtId="0" fontId="3" fillId="0" borderId="0" xfId="524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62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__b-1-0" xfId="57"/>
    <cellStyle name="__b-2-0" xfId="58"/>
    <cellStyle name="__b-3-0" xfId="59"/>
    <cellStyle name="__b-4-0" xfId="60"/>
    <cellStyle name="__b-5-0" xfId="61"/>
    <cellStyle name="__b-6-0" xfId="62"/>
    <cellStyle name="__b-7-0" xfId="63"/>
    <cellStyle name="__b-8-0" xfId="64"/>
    <cellStyle name="__b-9-0" xfId="65"/>
    <cellStyle name="__b-10-0" xfId="66"/>
    <cellStyle name="__b-11-0" xfId="67"/>
    <cellStyle name="__b-12-0" xfId="68"/>
    <cellStyle name="__b-13-0" xfId="69"/>
    <cellStyle name="__b-14-0" xfId="70"/>
    <cellStyle name="__b-15-0" xfId="71"/>
    <cellStyle name="__b-16-0" xfId="72"/>
    <cellStyle name="__b-17-0" xfId="73"/>
    <cellStyle name="__b-18-0" xfId="74"/>
    <cellStyle name="__b-19-0" xfId="75"/>
    <cellStyle name="__b-20-0" xfId="76"/>
    <cellStyle name="__b-21-0" xfId="77"/>
    <cellStyle name="__b-22-0" xfId="78"/>
    <cellStyle name="__b-23-0" xfId="79"/>
    <cellStyle name="__b-24-0" xfId="80"/>
    <cellStyle name="__b-25-0" xfId="81"/>
    <cellStyle name="部门收入预算表01-2 __b-1-0" xfId="82"/>
    <cellStyle name="部门收入预算表01-2 __b-2-0" xfId="83"/>
    <cellStyle name="部门收入预算表01-2 __b-3-0" xfId="84"/>
    <cellStyle name="部门收入预算表01-2 __b-4-0" xfId="85"/>
    <cellStyle name="部门收入预算表01-2 __b-5-0" xfId="86"/>
    <cellStyle name="部门收入预算表01-2 __b-6-0" xfId="87"/>
    <cellStyle name="部门收入预算表01-2 __b-7-0" xfId="88"/>
    <cellStyle name="部门收入预算表01-2 __b-8-0" xfId="89"/>
    <cellStyle name="部门收入预算表01-2 __b-9-0" xfId="90"/>
    <cellStyle name="部门收入预算表01-2 __b-10-0" xfId="91"/>
    <cellStyle name="部门收入预算表01-2 __b-11-0" xfId="92"/>
    <cellStyle name="部门收入预算表01-2 __b-12-0" xfId="93"/>
    <cellStyle name="部门收入预算表01-2 __b-13-0" xfId="94"/>
    <cellStyle name="部门收入预算表01-2 __b-14-0" xfId="95"/>
    <cellStyle name="部门收入预算表01-2 __b-15-0" xfId="96"/>
    <cellStyle name="部门收入预算表01-2 __b-16-0" xfId="97"/>
    <cellStyle name="部门收入预算表01-2 __b-17-0" xfId="98"/>
    <cellStyle name="部门收入预算表01-2 __b-18-0" xfId="99"/>
    <cellStyle name="部门收入预算表01-2 __b-19-0" xfId="100"/>
    <cellStyle name="部门收入预算表01-2 __b-20-0" xfId="101"/>
    <cellStyle name="部门收入预算表01-2 __b-21-0" xfId="102"/>
    <cellStyle name="部门收入预算表01-2 __b-22-0" xfId="103"/>
    <cellStyle name="部门收入预算表01-2 __b-23-0" xfId="104"/>
    <cellStyle name="部门收入预算表01-2 __b-24-0" xfId="105"/>
    <cellStyle name="部门收入预算表01-2 __b-25-0" xfId="106"/>
    <cellStyle name="__b-26-0" xfId="107"/>
    <cellStyle name="__b-27-0" xfId="108"/>
    <cellStyle name="__b-28-0" xfId="109"/>
    <cellStyle name="__b-29-0" xfId="110"/>
    <cellStyle name="__b-30-0" xfId="111"/>
    <cellStyle name="__b-31-0" xfId="112"/>
    <cellStyle name="__b-32-0" xfId="113"/>
    <cellStyle name="__b-33-0" xfId="114"/>
    <cellStyle name="__b-34-0" xfId="115"/>
    <cellStyle name="__b-35-0" xfId="116"/>
    <cellStyle name="__b-36-0" xfId="117"/>
    <cellStyle name="__b-37-0" xfId="118"/>
    <cellStyle name="__b-38-0" xfId="119"/>
    <cellStyle name="__b-39-0" xfId="120"/>
    <cellStyle name="__b-40-0" xfId="121"/>
    <cellStyle name="__b-41-0" xfId="122"/>
    <cellStyle name="__b-42-0" xfId="123"/>
    <cellStyle name="__b-43-0" xfId="124"/>
    <cellStyle name="__b-44-0" xfId="125"/>
    <cellStyle name="__b-45-0" xfId="126"/>
    <cellStyle name="__b-46-0" xfId="127"/>
    <cellStyle name="__b-47-0" xfId="128"/>
    <cellStyle name="__b-48-0" xfId="129"/>
    <cellStyle name="__b-49-0" xfId="130"/>
    <cellStyle name="部门支出预算表01-03 __b-1-0" xfId="131"/>
    <cellStyle name="部门支出预算表01-03 __b-2-0" xfId="132"/>
    <cellStyle name="部门支出预算表01-03 __b-3-0" xfId="133"/>
    <cellStyle name="部门支出预算表01-03 __b-4-0" xfId="134"/>
    <cellStyle name="部门支出预算表01-03 __b-5-0" xfId="135"/>
    <cellStyle name="部门支出预算表01-03 __b-6-0" xfId="136"/>
    <cellStyle name="部门支出预算表01-03 __b-7-0" xfId="137"/>
    <cellStyle name="部门支出预算表01-03 __b-8-0" xfId="138"/>
    <cellStyle name="部门支出预算表01-03 __b-9-0" xfId="139"/>
    <cellStyle name="部门支出预算表01-03 __b-10-0" xfId="140"/>
    <cellStyle name="部门支出预算表01-03 __b-11-0" xfId="141"/>
    <cellStyle name="部门支出预算表01-03 __b-12-0" xfId="142"/>
    <cellStyle name="部门支出预算表01-03 __b-13-0" xfId="143"/>
    <cellStyle name="部门支出预算表01-03 __b-14-0" xfId="144"/>
    <cellStyle name="部门支出预算表01-03 __b-15-0" xfId="145"/>
    <cellStyle name="部门支出预算表01-03 __b-16-0" xfId="146"/>
    <cellStyle name="部门支出预算表01-03 __b-17-0" xfId="147"/>
    <cellStyle name="部门支出预算表01-03 __b-18-0" xfId="148"/>
    <cellStyle name="部门支出预算表01-03 __b-19-0" xfId="149"/>
    <cellStyle name="部门支出预算表01-03 __b-20-0" xfId="150"/>
    <cellStyle name="部门支出预算表01-03 __b-21-0" xfId="151"/>
    <cellStyle name="部门支出预算表01-03 __b-22-0" xfId="152"/>
    <cellStyle name="部门支出预算表01-03 __b-23-0" xfId="153"/>
    <cellStyle name="部门支出预算表01-03 __b-24-0" xfId="154"/>
    <cellStyle name="部门支出预算表01-03 __b-25-0" xfId="155"/>
    <cellStyle name="部门支出预算表01-03 __b-26-0" xfId="156"/>
    <cellStyle name="部门支出预算表01-03 __b-27-0" xfId="157"/>
    <cellStyle name="部门支出预算表01-03 __b-28-0" xfId="158"/>
    <cellStyle name="部门支出预算表01-03 __b-29-0" xfId="159"/>
    <cellStyle name="部门支出预算表01-03 __b-30-0" xfId="160"/>
    <cellStyle name="部门支出预算表01-03 __b-31-0" xfId="161"/>
    <cellStyle name="部门支出预算表01-03 __b-32-0" xfId="162"/>
    <cellStyle name="财政拨款收支预算总表02-1 __b-1-0" xfId="163"/>
    <cellStyle name="财政拨款收支预算总表02-1 __b-2-0" xfId="164"/>
    <cellStyle name="财政拨款收支预算总表02-1 __b-3-0" xfId="165"/>
    <cellStyle name="财政拨款收支预算总表02-1 __b-4-0" xfId="166"/>
    <cellStyle name="财政拨款收支预算总表02-1 __b-5-0" xfId="167"/>
    <cellStyle name="财政拨款收支预算总表02-1 __b-6-0" xfId="168"/>
    <cellStyle name="财政拨款收支预算总表02-1 __b-7-0" xfId="169"/>
    <cellStyle name="财政拨款收支预算总表02-1 __b-8-0" xfId="170"/>
    <cellStyle name="财政拨款收支预算总表02-1 __b-9-0" xfId="171"/>
    <cellStyle name="财政拨款收支预算总表02-1 __b-10-0" xfId="172"/>
    <cellStyle name="财政拨款收支预算总表02-1 __b-11-0" xfId="173"/>
    <cellStyle name="财政拨款收支预算总表02-1 __b-12-0" xfId="174"/>
    <cellStyle name="财政拨款收支预算总表02-1 __b-13-0" xfId="175"/>
    <cellStyle name="财政拨款收支预算总表02-1 __b-14-0" xfId="176"/>
    <cellStyle name="财政拨款收支预算总表02-1 __b-15-0" xfId="177"/>
    <cellStyle name="财政拨款收支预算总表02-1 __b-16-0" xfId="178"/>
    <cellStyle name="财政拨款收支预算总表02-1 __b-17-0" xfId="179"/>
    <cellStyle name="财政拨款收支预算总表02-1 __b-18-0" xfId="180"/>
    <cellStyle name="财政拨款收支预算总表02-1 __b-19-0" xfId="181"/>
    <cellStyle name="财政拨款收支预算总表02-1 __b-20-0" xfId="182"/>
    <cellStyle name="财政拨款收支预算总表02-1 __b-21-0" xfId="183"/>
    <cellStyle name="财政拨款收支预算总表02-1 __b-22-0" xfId="184"/>
    <cellStyle name="财政拨款收支预算总表02-1 __b-23-0" xfId="185"/>
    <cellStyle name="财政拨款收支预算总表02-1 __b-24-0" xfId="186"/>
    <cellStyle name="一般公共预算支出预算表（按功能科目分类）02-2 __b-1-0" xfId="187"/>
    <cellStyle name="一般公共预算支出预算表（按功能科目分类）02-2 __b-2-0" xfId="188"/>
    <cellStyle name="一般公共预算支出预算表（按功能科目分类）02-2 __b-3-0" xfId="189"/>
    <cellStyle name="一般公共预算支出预算表（按功能科目分类）02-2 __b-4-0" xfId="190"/>
    <cellStyle name="一般公共预算支出预算表（按功能科目分类）02-2 __b-5-0" xfId="191"/>
    <cellStyle name="一般公共预算支出预算表（按功能科目分类）02-2 __b-6-0" xfId="192"/>
    <cellStyle name="一般公共预算支出预算表（按功能科目分类）02-2 __b-7-0" xfId="193"/>
    <cellStyle name="一般公共预算支出预算表（按功能科目分类）02-2 __b-8-0" xfId="194"/>
    <cellStyle name="一般公共预算支出预算表（按功能科目分类）02-2 __b-9-0" xfId="195"/>
    <cellStyle name="一般公共预算支出预算表（按功能科目分类）02-2 __b-10-0" xfId="196"/>
    <cellStyle name="一般公共预算支出预算表（按功能科目分类）02-2 __b-11-0" xfId="197"/>
    <cellStyle name="一般公共预算支出预算表（按功能科目分类）02-2 __b-12-0" xfId="198"/>
    <cellStyle name="一般公共预算支出预算表（按功能科目分类）02-2 __b-13-0" xfId="199"/>
    <cellStyle name="一般公共预算支出预算表（按功能科目分类）02-2 __b-14-0" xfId="200"/>
    <cellStyle name="一般公共预算支出预算表（按功能科目分类）02-2 __b-15-0" xfId="201"/>
    <cellStyle name="一般公共预算支出预算表（按功能科目分类）02-2 __b-16-0" xfId="202"/>
    <cellStyle name="一般公共预算支出预算表（按功能科目分类）02-2 __b-17-0" xfId="203"/>
    <cellStyle name="一般公共预算支出预算表（按功能科目分类）02-2 __b-18-0" xfId="204"/>
    <cellStyle name="一般公共预算支出预算表（按功能科目分类）02-2 __b-19-0" xfId="205"/>
    <cellStyle name="一般公共预算支出预算表（按功能科目分类）02-2 __b-20-0" xfId="206"/>
    <cellStyle name="一般公共预算支出预算表（按功能科目分类）02-2 __b-21-0" xfId="207"/>
    <cellStyle name="一般公共预算支出预算表（按功能科目分类）02-2 __b-22-0" xfId="208"/>
    <cellStyle name="一般公共预算支出预算表（按功能科目分类）02-2 __b-23-0" xfId="209"/>
    <cellStyle name="一般公共预算支出预算表（按功能科目分类）02-2 __b-24-0" xfId="210"/>
    <cellStyle name="一般公共预算支出预算表（按功能科目分类）02-2 __b-25-0" xfId="211"/>
    <cellStyle name="一般公共预算支出预算表（按功能科目分类）02-2 __b-26-0" xfId="212"/>
    <cellStyle name="一般公共预算支出预算表（按功能科目分类）02-2 __b-27-0" xfId="213"/>
    <cellStyle name="一般公共预算支出预算表（按功能科目分类）02-2 __b-28-0" xfId="214"/>
    <cellStyle name="一般公共预算支出预算表（按经济科目分类）02-3 __b-1-0" xfId="215"/>
    <cellStyle name="一般公共预算支出预算表（按经济科目分类）02-3 __b-2-0" xfId="216"/>
    <cellStyle name="一般公共预算支出预算表（按经济科目分类）02-3 __b-3-0" xfId="217"/>
    <cellStyle name="一般公共预算支出预算表（按经济科目分类）02-3 __b-4-0" xfId="218"/>
    <cellStyle name="一般公共预算支出预算表（按经济科目分类）02-3 __b-5-0" xfId="219"/>
    <cellStyle name="一般公共预算支出预算表（按经济科目分类）02-3 __b-6-0" xfId="220"/>
    <cellStyle name="一般公共预算支出预算表（按经济科目分类）02-3 __b-7-0" xfId="221"/>
    <cellStyle name="一般公共预算支出预算表（按经济科目分类）02-3 __b-8-0" xfId="222"/>
    <cellStyle name="一般公共预算支出预算表（按经济科目分类）02-3 __b-9-0" xfId="223"/>
    <cellStyle name="一般公共预算支出预算表（按经济科目分类）02-3 __b-10-0" xfId="224"/>
    <cellStyle name="一般公共预算支出预算表（按经济科目分类）02-3 __b-11-0" xfId="225"/>
    <cellStyle name="一般公共预算支出预算表（按经济科目分类）02-3 __b-12-0" xfId="226"/>
    <cellStyle name="一般公共预算支出预算表（按经济科目分类）02-3 __b-13-0" xfId="227"/>
    <cellStyle name="一般公共预算支出预算表（按经济科目分类）02-3 __b-14-0" xfId="228"/>
    <cellStyle name="一般公共预算支出预算表（按经济科目分类）02-3 __b-15-0" xfId="229"/>
    <cellStyle name="一般公共预算支出预算表（按经济科目分类）02-3 __b-16-0" xfId="230"/>
    <cellStyle name="一般公共预算支出预算表（按经济科目分类）02-3 __b-17-0" xfId="231"/>
    <cellStyle name="一般公共预算支出预算表（按经济科目分类）02-3 __b-18-0" xfId="232"/>
    <cellStyle name="一般公共预算支出预算表（按经济科目分类）02-3 __b-19-0" xfId="233"/>
    <cellStyle name="一般公共预算支出预算表（按经济科目分类）02-3 __b-20-0" xfId="234"/>
    <cellStyle name="一般公共预算支出预算表（按经济科目分类）02-3 __b-21-0" xfId="235"/>
    <cellStyle name="一般公共预算支出预算表（按经济科目分类）02-3 __b-22-0" xfId="236"/>
    <cellStyle name="一般公共预算支出预算表（按经济科目分类）02-3 __b-23-0" xfId="237"/>
    <cellStyle name="一般公共预算支出预算表（按经济科目分类）02-3 __b-24-0" xfId="238"/>
    <cellStyle name="一般公共预算支出预算表（按经济科目分类）02-3 __b-25-0" xfId="239"/>
    <cellStyle name="一般公共预算支出预算表（按经济科目分类）02-3 __b-26-0" xfId="240"/>
    <cellStyle name="一般公共预算支出预算表（按经济科目分类）02-3 __b-27-0" xfId="241"/>
    <cellStyle name="一般公共预算支出预算表（按经济科目分类）02-3 __b-28-0" xfId="242"/>
    <cellStyle name="一般公共预算支出预算表（按经济科目分类）02-3 __b-29-0" xfId="243"/>
    <cellStyle name="一般公共预算支出预算表（按经济科目分类）02-3 __b-30-0" xfId="244"/>
    <cellStyle name="一般公共预算支出预算表（按经济科目分类）02-3 __b-31-0" xfId="245"/>
    <cellStyle name="一般公共预算支出预算表（按经济科目分类）02-3 __b-32-0" xfId="246"/>
    <cellStyle name="一般公共预算支出预算表（按经济科目分类）02-3 __b-33-0" xfId="247"/>
    <cellStyle name="一般公共预算支出预算表（按经济科目分类）02-3 __b-34-0" xfId="248"/>
    <cellStyle name="一般公共预算支出预算表（按经济科目分类）02-3 __b-35-0" xfId="249"/>
    <cellStyle name="一般公共预算支出预算表（按经济科目分类）02-3 __b-36-0" xfId="250"/>
    <cellStyle name="一般公共预算支出预算表（按经济科目分类）02-3 __b-37-0" xfId="251"/>
    <cellStyle name="一般公共预算支出预算表（按经济科目分类）02-3 __b-38-0" xfId="252"/>
    <cellStyle name="一般公共预算“三公”经费支出预算表03 __b-1-0" xfId="253"/>
    <cellStyle name="一般公共预算“三公”经费支出预算表03 __b-2-0" xfId="254"/>
    <cellStyle name="一般公共预算“三公”经费支出预算表03 __b-3-0" xfId="255"/>
    <cellStyle name="一般公共预算“三公”经费支出预算表03 __b-4-0" xfId="256"/>
    <cellStyle name="一般公共预算“三公”经费支出预算表03 __b-5-0" xfId="257"/>
    <cellStyle name="一般公共预算“三公”经费支出预算表03 __b-6-0" xfId="258"/>
    <cellStyle name="一般公共预算“三公”经费支出预算表03 __b-7-0" xfId="259"/>
    <cellStyle name="一般公共预算“三公”经费支出预算表03 __b-8-0" xfId="260"/>
    <cellStyle name="一般公共预算“三公”经费支出预算表03 __b-9-0" xfId="261"/>
    <cellStyle name="一般公共预算“三公”经费支出预算表03 __b-10-0" xfId="262"/>
    <cellStyle name="一般公共预算“三公”经费支出预算表03 __b-11-0" xfId="263"/>
    <cellStyle name="一般公共预算“三公”经费支出预算表03 __b-12-0" xfId="264"/>
    <cellStyle name="一般公共预算“三公”经费支出预算表03 __b-13-0" xfId="265"/>
    <cellStyle name="一般公共预算“三公”经费支出预算表03 __b-14-0" xfId="266"/>
    <cellStyle name="一般公共预算“三公”经费支出预算表03 __b-15-0" xfId="267"/>
    <cellStyle name="一般公共预算“三公”经费支出预算表03 __b-16-0" xfId="268"/>
    <cellStyle name="一般公共预算“三公”经费支出预算表03 __b-17-0" xfId="269"/>
    <cellStyle name="一般公共预算“三公”经费支出预算表03 __b-18-0" xfId="270"/>
    <cellStyle name="一般公共预算“三公”经费支出预算表03 __b-19-0" xfId="271"/>
    <cellStyle name="一般公共预算“三公”经费支出预算表03 __b-20-0" xfId="272"/>
    <cellStyle name="一般公共预算“三公”经费支出预算表03 __b-21-0" xfId="273"/>
    <cellStyle name="一般公共预算“三公”经费支出预算表03 __b-22-0" xfId="274"/>
    <cellStyle name="一般公共预算“三公”经费支出预算表03 __b-23-0" xfId="275"/>
    <cellStyle name="基本支出预算表（人员类.运转类公用经费项目）04 __b-1-0" xfId="276"/>
    <cellStyle name="基本支出预算表（人员类.运转类公用经费项目）04 __b-2-0" xfId="277"/>
    <cellStyle name="基本支出预算表（人员类.运转类公用经费项目）04 __b-3-0" xfId="278"/>
    <cellStyle name="基本支出预算表（人员类.运转类公用经费项目）04 __b-4-0" xfId="279"/>
    <cellStyle name="基本支出预算表（人员类.运转类公用经费项目）04 __b-5-0" xfId="280"/>
    <cellStyle name="基本支出预算表（人员类.运转类公用经费项目）04 __b-6-0" xfId="281"/>
    <cellStyle name="基本支出预算表（人员类.运转类公用经费项目）04 __b-7-0" xfId="282"/>
    <cellStyle name="基本支出预算表（人员类.运转类公用经费项目）04 __b-8-0" xfId="283"/>
    <cellStyle name="基本支出预算表（人员类.运转类公用经费项目）04 __b-9-0" xfId="284"/>
    <cellStyle name="基本支出预算表（人员类.运转类公用经费项目）04 __b-10-0" xfId="285"/>
    <cellStyle name="基本支出预算表（人员类.运转类公用经费项目）04 __b-11-0" xfId="286"/>
    <cellStyle name="基本支出预算表（人员类.运转类公用经费项目）04 __b-12-0" xfId="287"/>
    <cellStyle name="基本支出预算表（人员类.运转类公用经费项目）04 __b-13-0" xfId="288"/>
    <cellStyle name="基本支出预算表（人员类.运转类公用经费项目）04 __b-14-0" xfId="289"/>
    <cellStyle name="基本支出预算表（人员类.运转类公用经费项目）04 __b-15-0" xfId="290"/>
    <cellStyle name="基本支出预算表（人员类.运转类公用经费项目）04 __b-16-0" xfId="291"/>
    <cellStyle name="基本支出预算表（人员类.运转类公用经费项目）04 __b-17-0" xfId="292"/>
    <cellStyle name="基本支出预算表（人员类.运转类公用经费项目）04 __b-18-0" xfId="293"/>
    <cellStyle name="基本支出预算表（人员类.运转类公用经费项目）04 __b-19-0" xfId="294"/>
    <cellStyle name="基本支出预算表（人员类.运转类公用经费项目）04 __b-20-0" xfId="295"/>
    <cellStyle name="基本支出预算表（人员类.运转类公用经费项目）04 __b-21-0" xfId="296"/>
    <cellStyle name="基本支出预算表（人员类.运转类公用经费项目）04 __b-22-0" xfId="297"/>
    <cellStyle name="基本支出预算表（人员类.运转类公用经费项目）04 __b-23-0" xfId="298"/>
    <cellStyle name="基本支出预算表（人员类.运转类公用经费项目）04 __b-24-0" xfId="299"/>
    <cellStyle name="基本支出预算表（人员类.运转类公用经费项目）04 __b-25-0" xfId="300"/>
    <cellStyle name="基本支出预算表（人员类.运转类公用经费项目）04 __b-26-0" xfId="301"/>
    <cellStyle name="基本支出预算表（人员类.运转类公用经费项目）04 __b-27-0" xfId="302"/>
    <cellStyle name="基本支出预算表（人员类.运转类公用经费项目）04 __b-28-0" xfId="303"/>
    <cellStyle name="基本支出预算表（人员类.运转类公用经费项目）04 __b-29-0" xfId="304"/>
    <cellStyle name="基本支出预算表（人员类.运转类公用经费项目）04 __b-30-0" xfId="305"/>
    <cellStyle name="基本支出预算表（人员类.运转类公用经费项目）04 __b-31-0" xfId="306"/>
    <cellStyle name="基本支出预算表（人员类.运转类公用经费项目）04 __b-32-0" xfId="307"/>
    <cellStyle name="基本支出预算表（人员类.运转类公用经费项目）04 __b-33-0" xfId="308"/>
    <cellStyle name="基本支出预算表（人员类.运转类公用经费项目）04 __b-34-0" xfId="309"/>
    <cellStyle name="基本支出预算表（人员类.运转类公用经费项目）04 __b-35-0" xfId="310"/>
    <cellStyle name="基本支出预算表（人员类.运转类公用经费项目）04 __b-36-0" xfId="311"/>
    <cellStyle name="基本支出预算表（人员类.运转类公用经费项目）04 __b-37-0" xfId="312"/>
    <cellStyle name="基本支出预算表（人员类.运转类公用经费项目）04 __b-38-0" xfId="313"/>
    <cellStyle name="基本支出预算表（人员类.运转类公用经费项目）04 __b-39-0" xfId="314"/>
    <cellStyle name="基本支出预算表（人员类.运转类公用经费项目）04 __b-40-0" xfId="315"/>
    <cellStyle name="基本支出预算表（人员类.运转类公用经费项目）04 __b-41-0" xfId="316"/>
    <cellStyle name="项目支出预算表（其他运转类.特定目标类项目）05-1 __b-1-0" xfId="317"/>
    <cellStyle name="项目支出预算表（其他运转类.特定目标类项目）05-1 __b-2-0" xfId="318"/>
    <cellStyle name="项目支出预算表（其他运转类.特定目标类项目）05-1 __b-3-0" xfId="319"/>
    <cellStyle name="项目支出预算表（其他运转类.特定目标类项目）05-1 __b-4-0" xfId="320"/>
    <cellStyle name="项目支出预算表（其他运转类.特定目标类项目）05-1 __b-5-0" xfId="321"/>
    <cellStyle name="项目支出预算表（其他运转类.特定目标类项目）05-1 __b-6-0" xfId="322"/>
    <cellStyle name="项目支出预算表（其他运转类.特定目标类项目）05-1 __b-7-0" xfId="323"/>
    <cellStyle name="项目支出预算表（其他运转类.特定目标类项目）05-1 __b-8-0" xfId="324"/>
    <cellStyle name="项目支出预算表（其他运转类.特定目标类项目）05-1 __b-9-0" xfId="325"/>
    <cellStyle name="项目支出预算表（其他运转类.特定目标类项目）05-1 __b-10-0" xfId="326"/>
    <cellStyle name="项目支出预算表（其他运转类.特定目标类项目）05-1 __b-11-0" xfId="327"/>
    <cellStyle name="项目支出预算表（其他运转类.特定目标类项目）05-1 __b-12-0" xfId="328"/>
    <cellStyle name="项目支出预算表（其他运转类.特定目标类项目）05-1 __b-13-0" xfId="329"/>
    <cellStyle name="项目支出预算表（其他运转类.特定目标类项目）05-1 __b-14-0" xfId="330"/>
    <cellStyle name="项目支出预算表（其他运转类.特定目标类项目）05-1 __b-15-0" xfId="331"/>
    <cellStyle name="项目支出预算表（其他运转类.特定目标类项目）05-1 __b-16-0" xfId="332"/>
    <cellStyle name="项目支出预算表（其他运转类.特定目标类项目）05-1 __b-17-0" xfId="333"/>
    <cellStyle name="项目支出预算表（其他运转类.特定目标类项目）05-1 __b-18-0" xfId="334"/>
    <cellStyle name="项目支出预算表（其他运转类.特定目标类项目）05-1 __b-19-0" xfId="335"/>
    <cellStyle name="项目支出预算表（其他运转类.特定目标类项目）05-1 __b-20-0" xfId="336"/>
    <cellStyle name="项目支出预算表（其他运转类.特定目标类项目）05-1 __b-21-0" xfId="337"/>
    <cellStyle name="项目支出预算表（其他运转类.特定目标类项目）05-1 __b-22-0" xfId="338"/>
    <cellStyle name="项目支出预算表（其他运转类.特定目标类项目）05-1 __b-23-0" xfId="339"/>
    <cellStyle name="项目支出预算表（其他运转类.特定目标类项目）05-1 __b-24-0" xfId="340"/>
    <cellStyle name="项目支出预算表（其他运转类.特定目标类项目）05-1 __b-25-0" xfId="341"/>
    <cellStyle name="项目支出预算表（其他运转类.特定目标类项目）05-1 __b-26-0" xfId="342"/>
    <cellStyle name="项目支出预算表（其他运转类.特定目标类项目）05-1 __b-27-0" xfId="343"/>
    <cellStyle name="项目支出预算表（其他运转类.特定目标类项目）05-1 __b-28-0" xfId="344"/>
    <cellStyle name="项目支出预算表（其他运转类.特定目标类项目）05-1 __b-29-0" xfId="345"/>
    <cellStyle name="项目支出预算表（其他运转类.特定目标类项目）05-1 __b-30-0" xfId="346"/>
    <cellStyle name="项目支出预算表（其他运转类.特定目标类项目）05-1 __b-31-0" xfId="347"/>
    <cellStyle name="项目支出预算表（其他运转类.特定目标类项目）05-1 __b-32-0" xfId="348"/>
    <cellStyle name="项目支出预算表（其他运转类.特定目标类项目）05-1 __b-33-0" xfId="349"/>
    <cellStyle name="项目支出预算表（其他运转类.特定目标类项目）05-1 __b-34-0" xfId="350"/>
    <cellStyle name="项目支出预算表（其他运转类.特定目标类项目）05-1 __b-35-0" xfId="351"/>
    <cellStyle name="项目支出预算表（其他运转类.特定目标类项目）05-1 __b-36-0" xfId="352"/>
    <cellStyle name="项目支出预算表（其他运转类.特定目标类项目）05-1 __b-37-0" xfId="353"/>
    <cellStyle name="项目支出预算表（其他运转类.特定目标类项目）05-1 __b-38-0" xfId="354"/>
    <cellStyle name="项目支出预算表（其他运转类.特定目标类项目）05-1 __b-39-0" xfId="355"/>
    <cellStyle name="项目支出预算表（其他运转类.特定目标类项目）05-1 __b-40-0" xfId="356"/>
    <cellStyle name="项目支出预算表（其他运转类.特定目标类项目）05-1 __b-41-0" xfId="357"/>
    <cellStyle name="项目支出预算表（其他运转类.特定目标类项目）05-1 __b-42-0" xfId="358"/>
    <cellStyle name="项目支出预算表（其他运转类.特定目标类项目）05-1 __b-43-0" xfId="359"/>
    <cellStyle name="项目支出绩效目标表（本级下达）05-2 __b-1-0" xfId="360"/>
    <cellStyle name="项目支出绩效目标表（本级下达）05-2 __b-2-0" xfId="361"/>
    <cellStyle name="项目支出绩效目标表（本级下达）05-2 __b-3-0" xfId="362"/>
    <cellStyle name="项目支出绩效目标表（本级下达）05-2 __b-4-0" xfId="363"/>
    <cellStyle name="项目支出绩效目标表（本级下达）05-2 __b-5-0" xfId="364"/>
    <cellStyle name="项目支出绩效目标表（本级下达）05-2 __b-6-0" xfId="365"/>
    <cellStyle name="项目支出绩效目标表（本级下达）05-2 __b-7-0" xfId="366"/>
    <cellStyle name="项目支出绩效目标表（本级下达）05-2 __b-8-0" xfId="367"/>
    <cellStyle name="项目支出绩效目标表（本级下达）05-2 __b-9-0" xfId="368"/>
    <cellStyle name="项目支出绩效目标表（本级下达）05-2 __b-10-0" xfId="369"/>
    <cellStyle name="项目支出绩效目标表（本级下达）05-2 __b-11-0" xfId="370"/>
    <cellStyle name="项目支出绩效目标表（本级下达）05-2 __b-12-0" xfId="371"/>
    <cellStyle name="项目支出绩效目标表（本级下达）05-2 __b-13-0" xfId="372"/>
    <cellStyle name="项目支出绩效目标表（本级下达）05-2 __b-14-0" xfId="373"/>
    <cellStyle name="项目支出绩效目标表（本级下达）05-2 __b-15-0" xfId="374"/>
    <cellStyle name="项目支出绩效目标表（本级下达）05-2 __b-16-0" xfId="375"/>
    <cellStyle name="项目支出绩效目标表（本级下达）05-2 __b-17-0" xfId="376"/>
    <cellStyle name="项目支出绩效目标表（本级下达）05-2 __b-18-0" xfId="377"/>
    <cellStyle name="项目支出绩效目标表（另文下达）05-3 __b-1-0" xfId="378"/>
    <cellStyle name="项目支出绩效目标表（另文下达）05-3 __b-2-0" xfId="379"/>
    <cellStyle name="项目支出绩效目标表（另文下达）05-3 __b-3-0" xfId="380"/>
    <cellStyle name="项目支出绩效目标表（另文下达）05-3 __b-4-0" xfId="381"/>
    <cellStyle name="项目支出绩效目标表（另文下达）05-3 __b-5-0" xfId="382"/>
    <cellStyle name="项目支出绩效目标表（另文下达）05-3 __b-6-0" xfId="383"/>
    <cellStyle name="项目支出绩效目标表（另文下达）05-3 __b-7-0" xfId="384"/>
    <cellStyle name="项目支出绩效目标表（另文下达）05-3 __b-8-0" xfId="385"/>
    <cellStyle name="项目支出绩效目标表（另文下达）05-3 __b-9-0" xfId="386"/>
    <cellStyle name="项目支出绩效目标表（另文下达）05-3 __b-10-0" xfId="387"/>
    <cellStyle name="项目支出绩效目标表（另文下达）05-3 __b-11-0" xfId="388"/>
    <cellStyle name="项目支出绩效目标表（另文下达）05-3 __b-12-0" xfId="389"/>
    <cellStyle name="项目支出绩效目标表（另文下达）05-3 __b-13-0" xfId="390"/>
    <cellStyle name="项目支出绩效目标表（另文下达）05-3 __b-14-0" xfId="391"/>
    <cellStyle name="项目支出绩效目标表（另文下达）05-3 __b-15-0" xfId="392"/>
    <cellStyle name="项目支出绩效目标表（另文下达）05-3 __b-16-0" xfId="393"/>
    <cellStyle name="政府性基金预算支出预算表06 __b-1-0" xfId="394"/>
    <cellStyle name="政府性基金预算支出预算表06 __b-2-0" xfId="395"/>
    <cellStyle name="政府性基金预算支出预算表06 __b-3-0" xfId="396"/>
    <cellStyle name="政府性基金预算支出预算表06 __b-4-0" xfId="397"/>
    <cellStyle name="政府性基金预算支出预算表06 __b-5-0" xfId="398"/>
    <cellStyle name="政府性基金预算支出预算表06 __b-6-0" xfId="399"/>
    <cellStyle name="政府性基金预算支出预算表06 __b-7-0" xfId="400"/>
    <cellStyle name="政府性基金预算支出预算表06 __b-8-0" xfId="401"/>
    <cellStyle name="政府性基金预算支出预算表06 __b-9-0" xfId="402"/>
    <cellStyle name="政府性基金预算支出预算表06 __b-10-0" xfId="403"/>
    <cellStyle name="政府性基金预算支出预算表06 __b-11-0" xfId="404"/>
    <cellStyle name="政府性基金预算支出预算表06 __b-12-0" xfId="405"/>
    <cellStyle name="政府性基金预算支出预算表06 __b-13-0" xfId="406"/>
    <cellStyle name="政府性基金预算支出预算表06 __b-14-0" xfId="407"/>
    <cellStyle name="政府性基金预算支出预算表06 __b-15-0" xfId="408"/>
    <cellStyle name="政府性基金预算支出预算表06 __b-16-0" xfId="409"/>
    <cellStyle name="政府性基金预算支出预算表06 __b-17-0" xfId="410"/>
    <cellStyle name="政府性基金预算支出预算表06 __b-18-0" xfId="411"/>
    <cellStyle name="政府性基金预算支出预算表06 __b-19-0" xfId="412"/>
    <cellStyle name="政府性基金预算支出预算表06 __b-20-0" xfId="413"/>
    <cellStyle name="政府性基金预算支出预算表06 __b-21-0" xfId="414"/>
    <cellStyle name="政府性基金预算支出预算表06 __b-22-0" xfId="415"/>
    <cellStyle name="政府性基金预算支出预算表06 __b-23-0" xfId="416"/>
    <cellStyle name="政府性基金预算支出预算表06 __b-24-0" xfId="417"/>
    <cellStyle name="政府性基金预算支出预算表06 __b-25-0" xfId="418"/>
    <cellStyle name="政府性基金预算支出预算表06 __b-26-0" xfId="419"/>
    <cellStyle name="政府性基金预算支出预算表06 __b-27-0" xfId="420"/>
    <cellStyle name="政府性基金预算支出预算表06 __b-28-0" xfId="421"/>
    <cellStyle name="政府性基金预算支出预算表06 __b-29-0" xfId="422"/>
    <cellStyle name="政府性基金预算支出预算表06 __b-30-0" xfId="423"/>
    <cellStyle name="国有资本经营预算支出表07 __b-1-0" xfId="424"/>
    <cellStyle name="国有资本经营预算支出表07 __b-2-0" xfId="425"/>
    <cellStyle name="国有资本经营预算支出表07 __b-3-0" xfId="426"/>
    <cellStyle name="国有资本经营预算支出表07 __b-4-0" xfId="427"/>
    <cellStyle name="国有资本经营预算支出表07 __b-5-0" xfId="428"/>
    <cellStyle name="国有资本经营预算支出表07 __b-6-0" xfId="429"/>
    <cellStyle name="国有资本经营预算支出表07 __b-7-0" xfId="430"/>
    <cellStyle name="国有资本经营预算支出表07 __b-8-0" xfId="431"/>
    <cellStyle name="国有资本经营预算支出表07 __b-9-0" xfId="432"/>
    <cellStyle name="国有资本经营预算支出表07 __b-10-0" xfId="433"/>
    <cellStyle name="国有资本经营预算支出表07 __b-11-0" xfId="434"/>
    <cellStyle name="国有资本经营预算支出表07 __b-12-0" xfId="435"/>
    <cellStyle name="国有资本经营预算支出表07 __b-13-0" xfId="436"/>
    <cellStyle name="国有资本经营预算支出表07 __b-14-0" xfId="437"/>
    <cellStyle name="国有资本经营预算支出表07 __b-15-0" xfId="438"/>
    <cellStyle name="国有资本经营预算支出表07 __b-16-0" xfId="439"/>
    <cellStyle name="国有资本经营预算支出表07 __b-17-0" xfId="440"/>
    <cellStyle name="国有资本经营预算支出表07 __b-18-0" xfId="441"/>
    <cellStyle name="国有资本经营预算支出表07 __b-19-0" xfId="442"/>
    <cellStyle name="国有资本经营预算支出表07 __b-20-0" xfId="443"/>
    <cellStyle name="国有资本经营预算支出表07 __b-21-0" xfId="444"/>
    <cellStyle name="国有资本经营预算支出表07 __b-22-0" xfId="445"/>
    <cellStyle name="国有资本经营预算支出表07 __b-23-0" xfId="446"/>
    <cellStyle name="国有资本经营预算支出表07 __b-24-0" xfId="447"/>
    <cellStyle name="国有资本经营预算支出表07 __b-25-0" xfId="448"/>
    <cellStyle name="国有资本经营预算支出表07 __b-26-0" xfId="449"/>
    <cellStyle name="国有资本经营预算支出表07 __b-27-0" xfId="450"/>
    <cellStyle name="国有资本经营预算支出表07 __b-28-0" xfId="451"/>
    <cellStyle name="国有资本经营预算支出表07 __b-29-0" xfId="452"/>
    <cellStyle name="部门政府采购预算表08 __b-1-0" xfId="453"/>
    <cellStyle name="部门政府采购预算表08 __b-2-0" xfId="454"/>
    <cellStyle name="部门政府采购预算表08 __b-3-0" xfId="455"/>
    <cellStyle name="部门政府采购预算表08 __b-4-0" xfId="456"/>
    <cellStyle name="部门政府采购预算表08 __b-5-0" xfId="457"/>
    <cellStyle name="部门政府采购预算表08 __b-6-0" xfId="458"/>
    <cellStyle name="部门政府采购预算表08 __b-7-0" xfId="459"/>
    <cellStyle name="部门政府采购预算表08 __b-8-0" xfId="460"/>
    <cellStyle name="部门政府采购预算表08 __b-9-0" xfId="461"/>
    <cellStyle name="部门政府采购预算表08 __b-10-0" xfId="462"/>
    <cellStyle name="部门政府采购预算表08 __b-11-0" xfId="463"/>
    <cellStyle name="部门政府采购预算表08 __b-12-0" xfId="464"/>
    <cellStyle name="部门政府采购预算表08 __b-13-0" xfId="465"/>
    <cellStyle name="部门政府采购预算表08 __b-14-0" xfId="466"/>
    <cellStyle name="部门政府采购预算表08 __b-15-0" xfId="467"/>
    <cellStyle name="部门政府采购预算表08 __b-16-0" xfId="468"/>
    <cellStyle name="部门政府采购预算表08 __b-17-0" xfId="469"/>
    <cellStyle name="部门政府采购预算表08 __b-18-0" xfId="470"/>
    <cellStyle name="部门政府采购预算表08 __b-19-0" xfId="471"/>
    <cellStyle name="部门政府采购预算表08 __b-20-0" xfId="472"/>
    <cellStyle name="部门政府采购预算表08 __b-21-0" xfId="473"/>
    <cellStyle name="部门政府采购预算表08 __b-22-0" xfId="474"/>
    <cellStyle name="部门政府采购预算表08 __b-23-0" xfId="475"/>
    <cellStyle name="部门政府采购预算表08 __b-24-0" xfId="476"/>
    <cellStyle name="部门政府采购预算表08 __b-25-0" xfId="477"/>
    <cellStyle name="部门政府采购预算表08 __b-26-0" xfId="478"/>
    <cellStyle name="部门政府采购预算表08 __b-27-0" xfId="479"/>
    <cellStyle name="部门政府采购预算表08 __b-28-0" xfId="480"/>
    <cellStyle name="部门政府采购预算表08 __b-29-0" xfId="481"/>
    <cellStyle name="部门政府采购预算表08 __b-30-0" xfId="482"/>
    <cellStyle name="部门政府采购预算表08 __b-31-0" xfId="483"/>
    <cellStyle name="部门政府采购预算表08 __b-32-0" xfId="484"/>
    <cellStyle name="部门政府采购预算表08 __b-33-0" xfId="485"/>
    <cellStyle name="部门政府采购预算表08 __b-34-0" xfId="486"/>
    <cellStyle name="部门政府采购预算表08 __b-35-0" xfId="487"/>
    <cellStyle name="部门政府采购预算表08 __b-36-0" xfId="488"/>
    <cellStyle name="部门政府采购预算表08 __b-37-0" xfId="489"/>
    <cellStyle name="部门政府采购预算表08 __b-38-0" xfId="490"/>
    <cellStyle name="政府购买服务预算表09 __b-1-0" xfId="491"/>
    <cellStyle name="政府购买服务预算表09 __b-2-0" xfId="492"/>
    <cellStyle name="政府购买服务预算表09 __b-3-0" xfId="493"/>
    <cellStyle name="政府购买服务预算表09 __b-4-0" xfId="494"/>
    <cellStyle name="政府购买服务预算表09 __b-5-0" xfId="495"/>
    <cellStyle name="政府购买服务预算表09 __b-6-0" xfId="496"/>
    <cellStyle name="政府购买服务预算表09 __b-7-0" xfId="497"/>
    <cellStyle name="政府购买服务预算表09 __b-8-0" xfId="498"/>
    <cellStyle name="政府购买服务预算表09 __b-9-0" xfId="499"/>
    <cellStyle name="政府购买服务预算表09 __b-10-0" xfId="500"/>
    <cellStyle name="政府购买服务预算表09 __b-11-0" xfId="501"/>
    <cellStyle name="政府购买服务预算表09 __b-12-0" xfId="502"/>
    <cellStyle name="政府购买服务预算表09 __b-13-0" xfId="503"/>
    <cellStyle name="政府购买服务预算表09 __b-14-0" xfId="504"/>
    <cellStyle name="政府购买服务预算表09 __b-15-0" xfId="505"/>
    <cellStyle name="政府购买服务预算表09 __b-16-0" xfId="506"/>
    <cellStyle name="政府购买服务预算表09 __b-17-0" xfId="507"/>
    <cellStyle name="政府购买服务预算表09 __b-18-0" xfId="508"/>
    <cellStyle name="政府购买服务预算表09 __b-19-0" xfId="509"/>
    <cellStyle name="政府购买服务预算表09 __b-20-0" xfId="510"/>
    <cellStyle name="政府购买服务预算表09 __b-21-0" xfId="511"/>
    <cellStyle name="政府购买服务预算表09 __b-22-0" xfId="512"/>
    <cellStyle name="政府购买服务预算表09 __b-23-0" xfId="513"/>
    <cellStyle name="政府购买服务预算表09 __b-24-0" xfId="514"/>
    <cellStyle name="政府购买服务预算表09 __b-25-0" xfId="515"/>
    <cellStyle name="政府购买服务预算表09 __b-26-0" xfId="516"/>
    <cellStyle name="政府购买服务预算表09 __b-27-0" xfId="517"/>
    <cellStyle name="政府购买服务预算表09 __b-28-0" xfId="518"/>
    <cellStyle name="政府购买服务预算表09 __b-29-0" xfId="519"/>
    <cellStyle name="政府购买服务预算表09 __b-30-0" xfId="520"/>
    <cellStyle name="政府购买服务预算表09 __b-31-0" xfId="521"/>
    <cellStyle name="政府购买服务预算表09 __b-32-0" xfId="522"/>
    <cellStyle name="政府购买服务预算表09 __b-33-0" xfId="523"/>
    <cellStyle name="政府购买服务预算表09 __b-34-0" xfId="524"/>
    <cellStyle name="政府购买服务预算表09 __b-35-0" xfId="525"/>
    <cellStyle name="政府购买服务预算表09 __b-36-0" xfId="526"/>
    <cellStyle name="政府购买服务预算表09 __b-37-0" xfId="527"/>
    <cellStyle name="政府购买服务预算表09 __b-38-0" xfId="528"/>
    <cellStyle name="政府购买服务预算表09 __b-39-0" xfId="529"/>
    <cellStyle name="政府购买服务预算表09 __b-40-0" xfId="530"/>
    <cellStyle name="政府购买服务预算表09 __b-41-0" xfId="531"/>
    <cellStyle name="政府购买服务预算表09 __b-42-0" xfId="532"/>
    <cellStyle name="政府购买服务预算表09 __b-43-0" xfId="533"/>
    <cellStyle name="政府购买服务预算表09 __b-44-0" xfId="534"/>
    <cellStyle name="政府购买服务预算表09 __b-45-0" xfId="535"/>
    <cellStyle name="市对下转移支付预算表10-1 __b-1-0" xfId="536"/>
    <cellStyle name="市对下转移支付预算表10-1 __b-2-0" xfId="537"/>
    <cellStyle name="市对下转移支付预算表10-1 __b-3-0" xfId="538"/>
    <cellStyle name="市对下转移支付预算表10-1 __b-4-0" xfId="539"/>
    <cellStyle name="市对下转移支付预算表10-1 __b-5-0" xfId="540"/>
    <cellStyle name="市对下转移支付预算表10-1 __b-6-0" xfId="541"/>
    <cellStyle name="市对下转移支付预算表10-1 __b-7-0" xfId="542"/>
    <cellStyle name="市对下转移支付预算表10-1 __b-8-0" xfId="543"/>
    <cellStyle name="市对下转移支付预算表10-1 __b-9-0" xfId="544"/>
    <cellStyle name="市对下转移支付预算表10-1 __b-10-0" xfId="545"/>
    <cellStyle name="市对下转移支付预算表10-1 __b-11-0" xfId="546"/>
    <cellStyle name="市对下转移支付预算表10-1 __b-12-0" xfId="547"/>
    <cellStyle name="市对下转移支付预算表10-1 __b-13-0" xfId="548"/>
    <cellStyle name="市对下转移支付预算表10-1 __b-14-0" xfId="549"/>
    <cellStyle name="市对下转移支付预算表10-1 __b-15-0" xfId="550"/>
    <cellStyle name="市对下转移支付预算表10-1 __b-16-0" xfId="551"/>
    <cellStyle name="市对下转移支付预算表10-1 __b-17-0" xfId="552"/>
    <cellStyle name="市对下转移支付预算表10-1 __b-18-0" xfId="553"/>
    <cellStyle name="市对下转移支付预算表10-1 __b-19-0" xfId="554"/>
    <cellStyle name="市对下转移支付预算表10-1 __b-20-0" xfId="555"/>
    <cellStyle name="市对下转移支付预算表10-1 __b-21-0" xfId="556"/>
    <cellStyle name="市对下转移支付预算表10-1 __b-22-0" xfId="557"/>
    <cellStyle name="市对下转移支付预算表10-1 __b-23-0" xfId="558"/>
    <cellStyle name="市对下转移支付预算表10-1 __b-24-0" xfId="559"/>
    <cellStyle name="市对下转移支付预算表10-1 __b-25-0" xfId="560"/>
    <cellStyle name="市对下转移支付预算表10-1 __b-26-0" xfId="561"/>
    <cellStyle name="市对下转移支付预算表10-1 __b-27-0" xfId="562"/>
    <cellStyle name="市对下转移支付预算表10-1 __b-28-0" xfId="563"/>
    <cellStyle name="市对下转移支付预算表10-1 __b-29-0" xfId="564"/>
    <cellStyle name="市对下转移支付预算表10-1 __b-30-0" xfId="565"/>
    <cellStyle name="市对下转移支付预算表10-1 __b-31-0" xfId="566"/>
    <cellStyle name="市对下转移支付绩效目标表10-2 __b-1-0" xfId="567"/>
    <cellStyle name="市对下转移支付绩效目标表10-2 __b-2-0" xfId="568"/>
    <cellStyle name="市对下转移支付绩效目标表10-2 __b-3-0" xfId="569"/>
    <cellStyle name="市对下转移支付绩效目标表10-2 __b-4-0" xfId="570"/>
    <cellStyle name="市对下转移支付绩效目标表10-2 __b-5-0" xfId="571"/>
    <cellStyle name="市对下转移支付绩效目标表10-2 __b-6-0" xfId="572"/>
    <cellStyle name="市对下转移支付绩效目标表10-2 __b-7-0" xfId="573"/>
    <cellStyle name="市对下转移支付绩效目标表10-2 __b-8-0" xfId="574"/>
    <cellStyle name="市对下转移支付绩效目标表10-2 __b-9-0" xfId="575"/>
    <cellStyle name="市对下转移支付绩效目标表10-2 __b-10-0" xfId="576"/>
    <cellStyle name="市对下转移支付绩效目标表10-2 __b-11-0" xfId="577"/>
    <cellStyle name="市对下转移支付绩效目标表10-2 __b-12-0" xfId="578"/>
    <cellStyle name="市对下转移支付绩效目标表10-2 __b-13-0" xfId="579"/>
    <cellStyle name="市对下转移支付绩效目标表10-2 __b-14-0" xfId="580"/>
    <cellStyle name="市对下转移支付绩效目标表10-2 __b-15-0" xfId="581"/>
    <cellStyle name="市对下转移支付绩效目标表10-2 __b-16-0" xfId="582"/>
    <cellStyle name="市对下转移支付绩效目标表10-2 __b-17-0" xfId="583"/>
    <cellStyle name="市对下转移支付绩效目标表10-2 __b-18-0" xfId="584"/>
    <cellStyle name="市对下转移支付绩效目标表10-2 __b-19-0" xfId="585"/>
    <cellStyle name="新增资产配置表11 __b-1-0" xfId="586"/>
    <cellStyle name="新增资产配置表11 __b-2-0" xfId="587"/>
    <cellStyle name="新增资产配置表11 __b-3-0" xfId="588"/>
    <cellStyle name="新增资产配置表11 __b-4-0" xfId="589"/>
    <cellStyle name="新增资产配置表11 __b-5-0" xfId="590"/>
    <cellStyle name="新增资产配置表11 __b-6-0" xfId="591"/>
    <cellStyle name="新增资产配置表11 __b-7-0" xfId="592"/>
    <cellStyle name="新增资产配置表11 __b-8-0" xfId="593"/>
    <cellStyle name="新增资产配置表11 __b-9-0" xfId="594"/>
    <cellStyle name="新增资产配置表11 __b-10-0" xfId="595"/>
    <cellStyle name="新增资产配置表11 __b-11-0" xfId="596"/>
    <cellStyle name="新增资产配置表11 __b-12-0" xfId="597"/>
    <cellStyle name="新增资产配置表11 __b-13-0" xfId="598"/>
    <cellStyle name="新增资产配置表11 __b-14-0" xfId="599"/>
    <cellStyle name="新增资产配置表11 __b-15-0" xfId="600"/>
    <cellStyle name="新增资产配置表11 __b-16-0" xfId="601"/>
    <cellStyle name="新增资产配置表11 __b-17-0" xfId="602"/>
    <cellStyle name="新增资产配置表11 __b-18-0" xfId="603"/>
    <cellStyle name="新增资产配置表11 __b-19-0" xfId="604"/>
    <cellStyle name="新增资产配置表11 __b-20-0" xfId="605"/>
    <cellStyle name="上级补助项目支出预算表12 __b-1-0" xfId="606"/>
    <cellStyle name="上级补助项目支出预算表12 __b-2-0" xfId="607"/>
    <cellStyle name="上级补助项目支出预算表12 __b-3-0" xfId="608"/>
    <cellStyle name="上级补助项目支出预算表12 __b-4-0" xfId="609"/>
    <cellStyle name="上级补助项目支出预算表12 __b-5-0" xfId="610"/>
    <cellStyle name="上级补助项目支出预算表12 __b-6-0" xfId="611"/>
    <cellStyle name="上级补助项目支出预算表12 __b-7-0" xfId="612"/>
    <cellStyle name="上级补助项目支出预算表12 __b-8-0" xfId="613"/>
    <cellStyle name="上级补助项目支出预算表12 __b-9-0" xfId="614"/>
    <cellStyle name="上级补助项目支出预算表12 __b-10-0" xfId="615"/>
    <cellStyle name="上级补助项目支出预算表12 __b-11-0" xfId="616"/>
    <cellStyle name="上级补助项目支出预算表12 __b-12-0" xfId="617"/>
    <cellStyle name="上级补助项目支出预算表12 __b-13-0" xfId="618"/>
    <cellStyle name="上级补助项目支出预算表12 __b-14-0" xfId="619"/>
    <cellStyle name="上级补助项目支出预算表12 __b-15-0" xfId="620"/>
    <cellStyle name="上级补助项目支出预算表12 __b-16-0" xfId="621"/>
    <cellStyle name="上级补助项目支出预算表12 __b-17-0" xfId="622"/>
    <cellStyle name="上级补助项目支出预算表12 __b-18-0" xfId="623"/>
    <cellStyle name="上级补助项目支出预算表12 __b-19-0" xfId="624"/>
    <cellStyle name="上级补助项目支出预算表12 __b-20-0" xfId="625"/>
    <cellStyle name="上级补助项目支出预算表12 __b-21-0" xfId="626"/>
    <cellStyle name="上级补助项目支出预算表12 __b-22-0" xfId="627"/>
    <cellStyle name="上级补助项目支出预算表12 __b-23-0" xfId="628"/>
    <cellStyle name="上级补助项目支出预算表12 __b-24-0" xfId="629"/>
    <cellStyle name="上级补助项目支出预算表12 __b-25-0" xfId="630"/>
    <cellStyle name="上级补助项目支出预算表12 __b-26-0" xfId="631"/>
    <cellStyle name="上级补助项目支出预算表12 __b-27-0" xfId="632"/>
    <cellStyle name="上级补助项目支出预算表12 __b-28-0" xfId="633"/>
    <cellStyle name="上级补助项目支出预算表12 __b-29-0" xfId="634"/>
    <cellStyle name="上级补助项目支出预算表12 __b-30-0" xfId="635"/>
    <cellStyle name="部门项目中期规划预算表13 __b-1-0" xfId="636"/>
    <cellStyle name="部门项目中期规划预算表13 __b-2-0" xfId="637"/>
    <cellStyle name="部门项目中期规划预算表13 __b-3-0" xfId="638"/>
    <cellStyle name="部门项目中期规划预算表13 __b-4-0" xfId="639"/>
    <cellStyle name="部门项目中期规划预算表13 __b-5-0" xfId="640"/>
    <cellStyle name="部门项目中期规划预算表13 __b-6-0" xfId="641"/>
    <cellStyle name="部门项目中期规划预算表13 __b-7-0" xfId="642"/>
    <cellStyle name="部门项目中期规划预算表13 __b-8-0" xfId="643"/>
    <cellStyle name="部门项目中期规划预算表13 __b-9-0" xfId="644"/>
    <cellStyle name="部门项目中期规划预算表13 __b-10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16-0" xfId="651"/>
    <cellStyle name="部门项目中期规划预算表13 __b-17-0" xfId="652"/>
    <cellStyle name="部门项目中期规划预算表13 __b-18-0" xfId="653"/>
    <cellStyle name="部门项目中期规划预算表13 __b-19-0" xfId="654"/>
    <cellStyle name="部门项目中期规划预算表13 __b-20-0" xfId="655"/>
    <cellStyle name="部门项目中期规划预算表13 __b-21-0" xfId="656"/>
    <cellStyle name="部门项目中期规划预算表13 __b-22-0" xfId="657"/>
    <cellStyle name="部门项目中期规划预算表13 __b-23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Zeros="0" workbookViewId="0">
      <selection activeCell="B7" sqref="B7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" customWidth="1"/>
    <col min="4" max="4" width="42.7" customWidth="1"/>
  </cols>
  <sheetData>
    <row r="1" ht="13.5" customHeight="1" spans="4:4">
      <c r="D1" s="104" t="s">
        <v>0</v>
      </c>
    </row>
    <row r="2" ht="36" customHeight="1" spans="1:4">
      <c r="A2" s="123" t="s">
        <v>1</v>
      </c>
      <c r="B2" s="269"/>
      <c r="C2" s="269"/>
      <c r="D2" s="269"/>
    </row>
    <row r="3" ht="21" customHeight="1" spans="1:4">
      <c r="A3" s="270" t="str">
        <f>"单位名称："&amp;"曲靖市沾益区金龙街道社区卫生服务中心"</f>
        <v>单位名称：曲靖市沾益区金龙街道社区卫生服务中心</v>
      </c>
      <c r="B3" s="271"/>
      <c r="C3" s="271"/>
      <c r="D3" s="277" t="s">
        <v>2</v>
      </c>
    </row>
    <row r="4" ht="19.5" customHeight="1" spans="1:4">
      <c r="A4" s="272" t="s">
        <v>3</v>
      </c>
      <c r="B4" s="273"/>
      <c r="C4" s="272" t="s">
        <v>4</v>
      </c>
      <c r="D4" s="273"/>
    </row>
    <row r="5" ht="19.5" customHeight="1" spans="1:4">
      <c r="A5" s="274" t="s">
        <v>5</v>
      </c>
      <c r="B5" s="274" t="s">
        <v>6</v>
      </c>
      <c r="C5" s="274" t="s">
        <v>7</v>
      </c>
      <c r="D5" s="274" t="s">
        <v>6</v>
      </c>
    </row>
    <row r="6" ht="19.5" customHeight="1" spans="1:4">
      <c r="A6" s="275"/>
      <c r="B6" s="275"/>
      <c r="C6" s="275"/>
      <c r="D6" s="275"/>
    </row>
    <row r="7" ht="20.25" customHeight="1" spans="1:4">
      <c r="A7" s="13" t="s">
        <v>8</v>
      </c>
      <c r="B7" s="15">
        <v>202.92</v>
      </c>
      <c r="C7" s="276" t="str">
        <f>"一"&amp;"、"&amp;"一般公共服务支出"</f>
        <v>一、一般公共服务支出</v>
      </c>
      <c r="D7" s="15"/>
    </row>
    <row r="8" ht="20.25" customHeight="1" spans="1:4">
      <c r="A8" s="13" t="s">
        <v>9</v>
      </c>
      <c r="B8" s="15"/>
      <c r="C8" s="276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276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276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/>
      <c r="C11" s="276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276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276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276" t="str">
        <f>"八"&amp;"、"&amp;"社会保障和就业支出"</f>
        <v>八、社会保障和就业支出</v>
      </c>
      <c r="D14" s="15">
        <v>24.23</v>
      </c>
    </row>
    <row r="15" ht="20.25" customHeight="1" spans="1:4">
      <c r="A15" s="13" t="s">
        <v>16</v>
      </c>
      <c r="B15" s="15"/>
      <c r="C15" s="276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/>
      <c r="C16" s="276" t="str">
        <f>"十"&amp;"、"&amp;"卫生健康支出"</f>
        <v>十、卫生健康支出</v>
      </c>
      <c r="D16" s="15">
        <v>164.18</v>
      </c>
    </row>
    <row r="17" ht="20.25" customHeight="1" spans="1:4">
      <c r="A17" s="13"/>
      <c r="B17" s="15"/>
      <c r="C17" s="276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76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76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76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76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76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76" t="str">
        <f>"十七"&amp;"、"&amp;"金融支出"</f>
        <v>十七、金融支出</v>
      </c>
      <c r="D23" s="15"/>
    </row>
    <row r="24" ht="20.25" customHeight="1" spans="1:4">
      <c r="A24" s="13"/>
      <c r="B24" s="13"/>
      <c r="C24" s="276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76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76" t="str">
        <f>"二十"&amp;"、"&amp;"住房保障支出"</f>
        <v>二十、住房保障支出</v>
      </c>
      <c r="D26" s="15">
        <v>14.51</v>
      </c>
    </row>
    <row r="27" ht="20.25" customHeight="1" spans="1:4">
      <c r="A27" s="13"/>
      <c r="B27" s="13"/>
      <c r="C27" s="276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76" t="str">
        <f>"二十二"&amp;"、"&amp;"国有资本经营预算支出"</f>
        <v>二十二、国有资本经营预算支出</v>
      </c>
      <c r="D28" s="15"/>
    </row>
    <row r="29" ht="20.25" customHeight="1" spans="1:4">
      <c r="A29" s="13"/>
      <c r="B29" s="13"/>
      <c r="C29" s="276" t="str">
        <f>"二十三"&amp;"、"&amp;"灾害防治及应急管理支出"</f>
        <v>二十三、灾害防治及应急管理支出</v>
      </c>
      <c r="D29" s="15"/>
    </row>
    <row r="30" ht="20.25" customHeight="1" spans="1:4">
      <c r="A30" s="13"/>
      <c r="B30" s="13"/>
      <c r="C30" s="276" t="str">
        <f>"二十四"&amp;"、"&amp;"预备费"</f>
        <v>二十四、预备费</v>
      </c>
      <c r="D30" s="15"/>
    </row>
    <row r="31" ht="20.25" customHeight="1" spans="1:4">
      <c r="A31" s="13"/>
      <c r="B31" s="13"/>
      <c r="C31" s="276" t="str">
        <f>"二十五"&amp;"、"&amp;"其他支出"</f>
        <v>二十五、其他支出</v>
      </c>
      <c r="D31" s="15"/>
    </row>
    <row r="32" ht="20.25" customHeight="1" spans="1:4">
      <c r="A32" s="13"/>
      <c r="B32" s="13"/>
      <c r="C32" s="276" t="str">
        <f>"二十六"&amp;"、"&amp;"转移性支出"</f>
        <v>二十六、转移性支出</v>
      </c>
      <c r="D32" s="15"/>
    </row>
    <row r="33" ht="20.25" customHeight="1" spans="1:4">
      <c r="A33" s="13"/>
      <c r="B33" s="13"/>
      <c r="C33" s="276" t="str">
        <f>"二十七"&amp;"、"&amp;"债务还本支出"</f>
        <v>二十七、债务还本支出</v>
      </c>
      <c r="D33" s="15"/>
    </row>
    <row r="34" ht="20.25" customHeight="1" spans="1:4">
      <c r="A34" s="13"/>
      <c r="B34" s="13"/>
      <c r="C34" s="276" t="str">
        <f>"二十八"&amp;"、"&amp;"债务付息支出"</f>
        <v>二十八、债务付息支出</v>
      </c>
      <c r="D34" s="15"/>
    </row>
    <row r="35" ht="20.25" customHeight="1" spans="1:4">
      <c r="A35" s="13"/>
      <c r="B35" s="13"/>
      <c r="C35" s="276" t="str">
        <f>"二十九"&amp;"、"&amp;"债务发行费用支出"</f>
        <v>二十九、债务发行费用支出</v>
      </c>
      <c r="D35" s="15"/>
    </row>
    <row r="36" ht="20.25" customHeight="1" spans="1:4">
      <c r="A36" s="13"/>
      <c r="B36" s="13"/>
      <c r="C36" s="276" t="str">
        <f>"三十"&amp;"、"&amp;"抗疫特别国债安排的支出"</f>
        <v>三十、抗疫特别国债安排的支出</v>
      </c>
      <c r="D36" s="15"/>
    </row>
    <row r="37" ht="20.25" customHeight="1" spans="1:4">
      <c r="A37" s="214" t="s">
        <v>18</v>
      </c>
      <c r="B37" s="15">
        <v>202.92</v>
      </c>
      <c r="C37" s="214" t="s">
        <v>19</v>
      </c>
      <c r="D37" s="15">
        <v>202.92</v>
      </c>
    </row>
    <row r="38" ht="20.25" customHeight="1" spans="1:4">
      <c r="A38" s="13" t="s">
        <v>20</v>
      </c>
      <c r="B38" s="15"/>
      <c r="C38" s="13" t="s">
        <v>21</v>
      </c>
      <c r="D38" s="15"/>
    </row>
    <row r="39" ht="20.25" customHeight="1" spans="1:4">
      <c r="A39" s="214" t="s">
        <v>22</v>
      </c>
      <c r="B39" s="15">
        <v>202.92</v>
      </c>
      <c r="C39" s="214" t="s">
        <v>23</v>
      </c>
      <c r="D39" s="15">
        <v>202.92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B8" sqref="B8"/>
    </sheetView>
  </sheetViews>
  <sheetFormatPr defaultColWidth="9.14166666666667" defaultRowHeight="12" customHeight="1" outlineLevelRow="7"/>
  <cols>
    <col min="1" max="1" width="30.025" customWidth="1"/>
    <col min="2" max="2" width="29" customWidth="1"/>
    <col min="3" max="3" width="23.85" customWidth="1"/>
    <col min="4" max="4" width="20.575" customWidth="1"/>
    <col min="5" max="5" width="20.1416666666667" customWidth="1"/>
    <col min="6" max="6" width="19.85" customWidth="1"/>
    <col min="7" max="7" width="9.85" customWidth="1"/>
    <col min="8" max="8" width="19" customWidth="1"/>
    <col min="9" max="9" width="12.575" customWidth="1"/>
    <col min="10" max="10" width="12.2833333333333" customWidth="1"/>
    <col min="11" max="11" width="15.7" customWidth="1"/>
  </cols>
  <sheetData>
    <row r="1" customHeight="1" spans="11:11">
      <c r="K1" s="53" t="s">
        <v>279</v>
      </c>
    </row>
    <row r="2" ht="28.5" customHeight="1" spans="2:11">
      <c r="B2" s="49" t="s">
        <v>280</v>
      </c>
      <c r="C2" s="3"/>
      <c r="D2" s="3"/>
      <c r="E2" s="3"/>
      <c r="F2" s="3"/>
      <c r="G2" s="50"/>
      <c r="H2" s="3"/>
      <c r="I2" s="50"/>
      <c r="J2" s="50"/>
      <c r="K2" s="3"/>
    </row>
    <row r="3" ht="17.25" customHeight="1" spans="1:2">
      <c r="A3" t="str">
        <f>"单位名称："&amp;"曲靖市沾益区金龙街道社区卫生服务中心"</f>
        <v>单位名称：曲靖市沾益区金龙街道社区卫生服务中心</v>
      </c>
      <c r="B3" s="4"/>
    </row>
    <row r="4" ht="44.25" customHeight="1" spans="1:11">
      <c r="A4" s="133" t="s">
        <v>222</v>
      </c>
      <c r="B4" s="46" t="s">
        <v>281</v>
      </c>
      <c r="C4" s="46" t="s">
        <v>282</v>
      </c>
      <c r="D4" s="46" t="s">
        <v>283</v>
      </c>
      <c r="E4" s="46" t="s">
        <v>284</v>
      </c>
      <c r="F4" s="46" t="s">
        <v>285</v>
      </c>
      <c r="G4" s="51" t="s">
        <v>286</v>
      </c>
      <c r="H4" s="46" t="s">
        <v>287</v>
      </c>
      <c r="I4" s="51" t="s">
        <v>288</v>
      </c>
      <c r="J4" s="51" t="s">
        <v>289</v>
      </c>
      <c r="K4" s="46" t="s">
        <v>290</v>
      </c>
    </row>
    <row r="5" ht="18.75" customHeight="1" spans="1:11">
      <c r="A5" s="134">
        <v>1</v>
      </c>
      <c r="B5" s="135">
        <v>2</v>
      </c>
      <c r="C5" s="135">
        <v>3</v>
      </c>
      <c r="D5" s="135">
        <v>4</v>
      </c>
      <c r="E5" s="135">
        <v>5</v>
      </c>
      <c r="F5" s="135">
        <v>6</v>
      </c>
      <c r="G5" s="136">
        <v>7</v>
      </c>
      <c r="H5" s="135">
        <v>8</v>
      </c>
      <c r="I5" s="136">
        <v>9</v>
      </c>
      <c r="J5" s="136">
        <v>10</v>
      </c>
      <c r="K5" s="135">
        <v>11</v>
      </c>
    </row>
    <row r="6" ht="21.75" customHeight="1" spans="1:11">
      <c r="A6" s="14"/>
      <c r="B6" s="13"/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37"/>
      <c r="B7" s="138"/>
      <c r="C7" s="13"/>
      <c r="D7" s="13"/>
      <c r="E7" s="13"/>
      <c r="F7" s="13"/>
      <c r="G7" s="13"/>
      <c r="H7" s="13"/>
      <c r="I7" s="13"/>
      <c r="J7" s="13"/>
      <c r="K7" s="13"/>
    </row>
    <row r="8" customHeight="1" spans="1:1">
      <c r="A8" t="s">
        <v>278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B8" sqref="B8"/>
    </sheetView>
  </sheetViews>
  <sheetFormatPr defaultColWidth="9.14166666666667" defaultRowHeight="12" customHeight="1" outlineLevelRow="7"/>
  <cols>
    <col min="1" max="1" width="38.025" customWidth="1"/>
    <col min="2" max="2" width="22.7166666666667" customWidth="1"/>
    <col min="3" max="3" width="17.575" customWidth="1"/>
    <col min="4" max="7" width="23.575" customWidth="1"/>
    <col min="8" max="8" width="21.85" customWidth="1"/>
    <col min="9" max="11" width="23.575" customWidth="1"/>
  </cols>
  <sheetData>
    <row r="1" ht="17.25" customHeight="1" spans="11:11">
      <c r="K1" s="66" t="s">
        <v>291</v>
      </c>
    </row>
    <row r="2" ht="28.5" customHeight="1" spans="2:11">
      <c r="B2" s="123" t="s">
        <v>292</v>
      </c>
      <c r="C2" s="20"/>
      <c r="D2" s="20"/>
      <c r="E2" s="20"/>
      <c r="F2" s="20"/>
      <c r="G2" s="72"/>
      <c r="H2" s="20"/>
      <c r="I2" s="72"/>
      <c r="J2" s="72"/>
      <c r="K2" s="20"/>
    </row>
    <row r="3" ht="17.25" customHeight="1" spans="1:2">
      <c r="A3" t="s">
        <v>293</v>
      </c>
      <c r="B3" s="124"/>
    </row>
    <row r="4" ht="44.25" customHeight="1" spans="1:11">
      <c r="A4" s="125" t="s">
        <v>222</v>
      </c>
      <c r="B4" s="46" t="s">
        <v>281</v>
      </c>
      <c r="C4" s="46" t="s">
        <v>282</v>
      </c>
      <c r="D4" s="46" t="s">
        <v>283</v>
      </c>
      <c r="E4" s="46" t="s">
        <v>284</v>
      </c>
      <c r="F4" s="46" t="s">
        <v>285</v>
      </c>
      <c r="G4" s="51" t="s">
        <v>286</v>
      </c>
      <c r="H4" s="46" t="s">
        <v>287</v>
      </c>
      <c r="I4" s="51" t="s">
        <v>288</v>
      </c>
      <c r="J4" s="51" t="s">
        <v>289</v>
      </c>
      <c r="K4" s="46" t="s">
        <v>290</v>
      </c>
    </row>
    <row r="5" ht="14.25" customHeight="1" spans="1:11">
      <c r="A5" s="126">
        <v>1</v>
      </c>
      <c r="B5" s="127">
        <v>2</v>
      </c>
      <c r="C5" s="128">
        <v>3</v>
      </c>
      <c r="D5" s="129">
        <v>4</v>
      </c>
      <c r="E5" s="129">
        <v>5</v>
      </c>
      <c r="F5" s="129">
        <v>6</v>
      </c>
      <c r="G5" s="129">
        <v>7</v>
      </c>
      <c r="H5" s="128">
        <v>8</v>
      </c>
      <c r="I5" s="129">
        <v>8</v>
      </c>
      <c r="J5" s="128">
        <v>10</v>
      </c>
      <c r="K5" s="128">
        <v>11</v>
      </c>
    </row>
    <row r="6" ht="42" customHeight="1" spans="1:11">
      <c r="A6" s="14"/>
      <c r="B6" s="13"/>
      <c r="C6" s="130"/>
      <c r="D6" s="130"/>
      <c r="E6" s="130"/>
      <c r="F6" s="131"/>
      <c r="G6" s="132"/>
      <c r="H6" s="131"/>
      <c r="I6" s="132"/>
      <c r="J6" s="132"/>
      <c r="K6" s="131"/>
    </row>
    <row r="7" ht="51.75" customHeight="1" spans="1:11">
      <c r="A7" s="126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t="s">
        <v>278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abSelected="1" workbookViewId="0">
      <selection activeCell="B10" sqref="B10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166666666667" customWidth="1"/>
    <col min="5" max="6" width="26.85" customWidth="1"/>
  </cols>
  <sheetData>
    <row r="1" ht="12" customHeight="1" spans="1:6">
      <c r="A1" s="101">
        <v>1</v>
      </c>
      <c r="B1" s="102">
        <v>0</v>
      </c>
      <c r="C1" s="101">
        <v>1</v>
      </c>
      <c r="D1" s="117"/>
      <c r="E1" s="117"/>
      <c r="F1" s="100" t="s">
        <v>294</v>
      </c>
    </row>
    <row r="2" ht="26.25" customHeight="1" spans="1:6">
      <c r="A2" s="105" t="s">
        <v>295</v>
      </c>
      <c r="B2" s="105" t="s">
        <v>295</v>
      </c>
      <c r="C2" s="106"/>
      <c r="D2" s="118"/>
      <c r="E2" s="118"/>
      <c r="F2" s="118"/>
    </row>
    <row r="3" ht="13.5" customHeight="1" spans="1:6">
      <c r="A3" s="4" t="str">
        <f>"单位名称："&amp;"曲靖市沾益区金龙街道社区卫生服务中心"</f>
        <v>单位名称：曲靖市沾益区金龙街道社区卫生服务中心</v>
      </c>
      <c r="B3" s="4" t="s">
        <v>296</v>
      </c>
      <c r="C3" s="101"/>
      <c r="D3" s="117"/>
      <c r="E3" s="117"/>
      <c r="F3" s="280" t="s">
        <v>2</v>
      </c>
    </row>
    <row r="4" ht="19.5" customHeight="1" spans="1:6">
      <c r="A4" s="64" t="s">
        <v>297</v>
      </c>
      <c r="B4" s="119" t="s">
        <v>46</v>
      </c>
      <c r="C4" s="64" t="s">
        <v>47</v>
      </c>
      <c r="D4" s="10" t="s">
        <v>298</v>
      </c>
      <c r="E4" s="10"/>
      <c r="F4" s="10"/>
    </row>
    <row r="5" ht="18.75" customHeight="1" spans="1:6">
      <c r="A5" s="64"/>
      <c r="B5" s="120"/>
      <c r="C5" s="64"/>
      <c r="D5" s="10" t="s">
        <v>29</v>
      </c>
      <c r="E5" s="10" t="s">
        <v>48</v>
      </c>
      <c r="F5" s="10" t="s">
        <v>49</v>
      </c>
    </row>
    <row r="6" ht="23.25" customHeight="1" spans="1:6">
      <c r="A6" s="51">
        <v>1</v>
      </c>
      <c r="B6" s="113" t="s">
        <v>102</v>
      </c>
      <c r="C6" s="51">
        <v>3</v>
      </c>
      <c r="D6" s="63">
        <v>4</v>
      </c>
      <c r="E6" s="63">
        <v>5</v>
      </c>
      <c r="F6" s="63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1" t="s">
        <v>84</v>
      </c>
      <c r="B9" s="121" t="s">
        <v>84</v>
      </c>
      <c r="C9" s="122" t="s">
        <v>84</v>
      </c>
      <c r="D9" s="15"/>
      <c r="E9" s="15"/>
      <c r="F9" s="15"/>
    </row>
    <row r="10" customHeight="1" spans="1:1">
      <c r="A10" t="s">
        <v>299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10" sqref="B10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01">
        <v>1</v>
      </c>
      <c r="B1" s="102">
        <v>0</v>
      </c>
      <c r="C1" s="101">
        <v>1</v>
      </c>
      <c r="D1" s="103"/>
      <c r="E1" s="103"/>
      <c r="F1" s="104" t="s">
        <v>294</v>
      </c>
    </row>
    <row r="2" ht="26.25" customHeight="1" spans="1:6">
      <c r="A2" s="105" t="s">
        <v>300</v>
      </c>
      <c r="B2" s="105" t="s">
        <v>295</v>
      </c>
      <c r="C2" s="106"/>
      <c r="D2" s="107"/>
      <c r="E2" s="107"/>
      <c r="F2" s="107"/>
    </row>
    <row r="3" ht="13.5" customHeight="1" spans="1:6">
      <c r="A3" s="4" t="str">
        <f>"单位名称："&amp;"曲靖市沾益区金龙街道社区卫生服务中心"</f>
        <v>单位名称：曲靖市沾益区金龙街道社区卫生服务中心</v>
      </c>
      <c r="B3" s="108" t="s">
        <v>296</v>
      </c>
      <c r="C3" s="101"/>
      <c r="D3" s="103"/>
      <c r="E3" s="103"/>
      <c r="F3" s="280" t="s">
        <v>2</v>
      </c>
    </row>
    <row r="4" ht="19.5" customHeight="1" spans="1:6">
      <c r="A4" s="109" t="s">
        <v>297</v>
      </c>
      <c r="B4" s="110" t="s">
        <v>46</v>
      </c>
      <c r="C4" s="109" t="s">
        <v>47</v>
      </c>
      <c r="D4" s="37" t="s">
        <v>301</v>
      </c>
      <c r="E4" s="38"/>
      <c r="F4" s="39"/>
    </row>
    <row r="5" ht="18.75" customHeight="1" spans="1:6">
      <c r="A5" s="111"/>
      <c r="B5" s="112"/>
      <c r="C5" s="111"/>
      <c r="D5" s="25" t="s">
        <v>29</v>
      </c>
      <c r="E5" s="37" t="s">
        <v>48</v>
      </c>
      <c r="F5" s="25" t="s">
        <v>49</v>
      </c>
    </row>
    <row r="6" ht="18.75" customHeight="1" spans="1:6">
      <c r="A6" s="51">
        <v>1</v>
      </c>
      <c r="B6" s="113" t="s">
        <v>102</v>
      </c>
      <c r="C6" s="51">
        <v>3</v>
      </c>
      <c r="D6" s="63">
        <v>4</v>
      </c>
      <c r="E6" s="63">
        <v>5</v>
      </c>
      <c r="F6" s="63">
        <v>6</v>
      </c>
    </row>
    <row r="7" ht="21" customHeight="1" spans="1:6">
      <c r="A7" s="13"/>
      <c r="B7" s="114"/>
      <c r="C7" s="114"/>
      <c r="D7" s="15"/>
      <c r="E7" s="15"/>
      <c r="F7" s="15"/>
    </row>
    <row r="8" ht="21" customHeight="1" spans="1:6">
      <c r="A8" s="114"/>
      <c r="B8" s="13"/>
      <c r="C8" s="13"/>
      <c r="D8" s="15"/>
      <c r="E8" s="15"/>
      <c r="F8" s="15"/>
    </row>
    <row r="9" ht="18.75" customHeight="1" spans="1:6">
      <c r="A9" s="115" t="s">
        <v>84</v>
      </c>
      <c r="B9" s="115" t="s">
        <v>84</v>
      </c>
      <c r="C9" s="116" t="s">
        <v>84</v>
      </c>
      <c r="D9" s="15"/>
      <c r="E9" s="15"/>
      <c r="F9" s="15"/>
    </row>
    <row r="10" customHeight="1" spans="1:1">
      <c r="A10" t="s">
        <v>302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B11" sqref="B11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66"/>
      <c r="P1" s="66"/>
      <c r="Q1" s="40" t="s">
        <v>303</v>
      </c>
    </row>
    <row r="2" ht="27.75" customHeight="1" spans="1:17">
      <c r="A2" s="41" t="s">
        <v>304</v>
      </c>
      <c r="B2" s="20"/>
      <c r="C2" s="20"/>
      <c r="D2" s="20"/>
      <c r="E2" s="20"/>
      <c r="F2" s="20"/>
      <c r="G2" s="20"/>
      <c r="H2" s="20"/>
      <c r="I2" s="20"/>
      <c r="J2" s="20"/>
      <c r="K2" s="72"/>
      <c r="L2" s="20"/>
      <c r="M2" s="20"/>
      <c r="N2" s="20"/>
      <c r="O2" s="72"/>
      <c r="P2" s="72"/>
      <c r="Q2" s="20"/>
    </row>
    <row r="3" ht="18.75" customHeight="1" spans="1:17">
      <c r="A3" s="42" t="str">
        <f>"单位名称："&amp;"曲靖市沾益区金龙街道社区卫生服务中心"</f>
        <v>单位名称：曲靖市沾益区金龙街道社区卫生服务中心</v>
      </c>
      <c r="B3" s="22"/>
      <c r="C3" s="22"/>
      <c r="D3" s="22"/>
      <c r="E3" s="22"/>
      <c r="F3" s="22"/>
      <c r="G3" s="22"/>
      <c r="H3" s="22"/>
      <c r="I3" s="22"/>
      <c r="J3" s="22"/>
      <c r="O3" s="87"/>
      <c r="P3" s="87"/>
      <c r="Q3" s="280" t="s">
        <v>2</v>
      </c>
    </row>
    <row r="4" ht="15.75" customHeight="1" spans="1:17">
      <c r="A4" s="24" t="s">
        <v>305</v>
      </c>
      <c r="B4" s="74" t="s">
        <v>306</v>
      </c>
      <c r="C4" s="74" t="s">
        <v>307</v>
      </c>
      <c r="D4" s="74" t="s">
        <v>308</v>
      </c>
      <c r="E4" s="74" t="s">
        <v>309</v>
      </c>
      <c r="F4" s="74" t="s">
        <v>310</v>
      </c>
      <c r="G4" s="44" t="s">
        <v>228</v>
      </c>
      <c r="H4" s="44"/>
      <c r="I4" s="44"/>
      <c r="J4" s="44"/>
      <c r="K4" s="88"/>
      <c r="L4" s="44"/>
      <c r="M4" s="44"/>
      <c r="N4" s="44"/>
      <c r="O4" s="89"/>
      <c r="P4" s="88"/>
      <c r="Q4" s="45"/>
    </row>
    <row r="5" ht="17.25" customHeight="1" spans="1:17">
      <c r="A5" s="27"/>
      <c r="B5" s="76"/>
      <c r="C5" s="76"/>
      <c r="D5" s="76"/>
      <c r="E5" s="76"/>
      <c r="F5" s="76"/>
      <c r="G5" s="76" t="s">
        <v>29</v>
      </c>
      <c r="H5" s="76" t="s">
        <v>32</v>
      </c>
      <c r="I5" s="76" t="s">
        <v>311</v>
      </c>
      <c r="J5" s="76" t="s">
        <v>312</v>
      </c>
      <c r="K5" s="77" t="s">
        <v>313</v>
      </c>
      <c r="L5" s="90" t="s">
        <v>36</v>
      </c>
      <c r="M5" s="90"/>
      <c r="N5" s="90"/>
      <c r="O5" s="91"/>
      <c r="P5" s="96"/>
      <c r="Q5" s="78"/>
    </row>
    <row r="6" ht="54" customHeight="1" spans="1:17">
      <c r="A6" s="30"/>
      <c r="B6" s="78"/>
      <c r="C6" s="78"/>
      <c r="D6" s="78"/>
      <c r="E6" s="78"/>
      <c r="F6" s="78"/>
      <c r="G6" s="78"/>
      <c r="H6" s="78" t="s">
        <v>31</v>
      </c>
      <c r="I6" s="78"/>
      <c r="J6" s="78"/>
      <c r="K6" s="79"/>
      <c r="L6" s="78" t="s">
        <v>31</v>
      </c>
      <c r="M6" s="78" t="s">
        <v>37</v>
      </c>
      <c r="N6" s="78" t="s">
        <v>237</v>
      </c>
      <c r="O6" s="52" t="s">
        <v>39</v>
      </c>
      <c r="P6" s="79" t="s">
        <v>40</v>
      </c>
      <c r="Q6" s="78" t="s">
        <v>41</v>
      </c>
    </row>
    <row r="7" ht="15" customHeight="1" spans="1:17">
      <c r="A7" s="31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21" customHeight="1" spans="1:17">
      <c r="A8" s="13"/>
      <c r="B8" s="80"/>
      <c r="C8" s="80"/>
      <c r="D8" s="80"/>
      <c r="E8" s="9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/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1" customHeight="1" spans="1:17">
      <c r="A10" s="82" t="s">
        <v>84</v>
      </c>
      <c r="B10" s="83"/>
      <c r="C10" s="83"/>
      <c r="D10" s="83"/>
      <c r="E10" s="99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customHeight="1" spans="1:1">
      <c r="A11" t="s">
        <v>314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69"/>
      <c r="B1" s="69"/>
      <c r="C1" s="69"/>
      <c r="D1" s="70"/>
      <c r="E1" s="70"/>
      <c r="F1" s="70"/>
      <c r="G1" s="70"/>
      <c r="H1" s="69"/>
      <c r="I1" s="69"/>
      <c r="J1" s="69"/>
      <c r="K1" s="69"/>
      <c r="L1" s="85"/>
      <c r="M1" s="69"/>
      <c r="N1" s="69"/>
      <c r="O1" s="69"/>
      <c r="P1" s="66"/>
      <c r="Q1" s="92"/>
      <c r="R1" s="93" t="s">
        <v>315</v>
      </c>
    </row>
    <row r="2" ht="27.75" customHeight="1" spans="1:18">
      <c r="A2" s="41" t="s">
        <v>316</v>
      </c>
      <c r="B2" s="71"/>
      <c r="C2" s="71"/>
      <c r="D2" s="72"/>
      <c r="E2" s="72"/>
      <c r="F2" s="72"/>
      <c r="G2" s="72"/>
      <c r="H2" s="71"/>
      <c r="I2" s="71"/>
      <c r="J2" s="71"/>
      <c r="K2" s="71"/>
      <c r="L2" s="86"/>
      <c r="M2" s="71"/>
      <c r="N2" s="71"/>
      <c r="O2" s="71"/>
      <c r="P2" s="72"/>
      <c r="Q2" s="86"/>
      <c r="R2" s="71"/>
    </row>
    <row r="3" ht="18.75" customHeight="1" spans="1:18">
      <c r="A3" s="73" t="str">
        <f>"单位名称："&amp;"曲靖市沾益区金龙街道社区卫生服务中心"</f>
        <v>单位名称：曲靖市沾益区金龙街道社区卫生服务中心</v>
      </c>
      <c r="B3" s="59"/>
      <c r="C3" s="59"/>
      <c r="D3" s="61"/>
      <c r="E3" s="61"/>
      <c r="F3" s="61"/>
      <c r="G3" s="61"/>
      <c r="H3" s="59"/>
      <c r="I3" s="59"/>
      <c r="J3" s="59"/>
      <c r="K3" s="59"/>
      <c r="L3" s="85"/>
      <c r="M3" s="69"/>
      <c r="N3" s="69"/>
      <c r="O3" s="69"/>
      <c r="P3" s="87"/>
      <c r="Q3" s="94"/>
      <c r="R3" s="283" t="s">
        <v>2</v>
      </c>
    </row>
    <row r="4" ht="15.75" customHeight="1" spans="1:18">
      <c r="A4" s="24" t="s">
        <v>305</v>
      </c>
      <c r="B4" s="74" t="s">
        <v>317</v>
      </c>
      <c r="C4" s="74" t="s">
        <v>318</v>
      </c>
      <c r="D4" s="75" t="s">
        <v>319</v>
      </c>
      <c r="E4" s="75" t="s">
        <v>320</v>
      </c>
      <c r="F4" s="75" t="s">
        <v>321</v>
      </c>
      <c r="G4" s="75" t="s">
        <v>322</v>
      </c>
      <c r="H4" s="44" t="s">
        <v>228</v>
      </c>
      <c r="I4" s="44"/>
      <c r="J4" s="44"/>
      <c r="K4" s="44"/>
      <c r="L4" s="88"/>
      <c r="M4" s="44"/>
      <c r="N4" s="44"/>
      <c r="O4" s="44"/>
      <c r="P4" s="89"/>
      <c r="Q4" s="88"/>
      <c r="R4" s="45"/>
    </row>
    <row r="5" ht="17.25" customHeight="1" spans="1:18">
      <c r="A5" s="27"/>
      <c r="B5" s="76"/>
      <c r="C5" s="76"/>
      <c r="D5" s="77"/>
      <c r="E5" s="77"/>
      <c r="F5" s="77"/>
      <c r="G5" s="77"/>
      <c r="H5" s="76" t="s">
        <v>29</v>
      </c>
      <c r="I5" s="76" t="s">
        <v>32</v>
      </c>
      <c r="J5" s="76" t="s">
        <v>311</v>
      </c>
      <c r="K5" s="76" t="s">
        <v>312</v>
      </c>
      <c r="L5" s="77" t="s">
        <v>313</v>
      </c>
      <c r="M5" s="90" t="s">
        <v>323</v>
      </c>
      <c r="N5" s="90"/>
      <c r="O5" s="90"/>
      <c r="P5" s="91"/>
      <c r="Q5" s="96"/>
      <c r="R5" s="78"/>
    </row>
    <row r="6" ht="54" customHeight="1" spans="1:18">
      <c r="A6" s="30"/>
      <c r="B6" s="78"/>
      <c r="C6" s="78"/>
      <c r="D6" s="79"/>
      <c r="E6" s="79"/>
      <c r="F6" s="79"/>
      <c r="G6" s="79"/>
      <c r="H6" s="78"/>
      <c r="I6" s="78" t="s">
        <v>31</v>
      </c>
      <c r="J6" s="78"/>
      <c r="K6" s="78"/>
      <c r="L6" s="79"/>
      <c r="M6" s="78" t="s">
        <v>31</v>
      </c>
      <c r="N6" s="78" t="s">
        <v>37</v>
      </c>
      <c r="O6" s="78" t="s">
        <v>237</v>
      </c>
      <c r="P6" s="52" t="s">
        <v>39</v>
      </c>
      <c r="Q6" s="79" t="s">
        <v>40</v>
      </c>
      <c r="R6" s="78" t="s">
        <v>41</v>
      </c>
    </row>
    <row r="7" ht="15" customHeight="1" spans="1:18">
      <c r="A7" s="30">
        <v>1</v>
      </c>
      <c r="B7" s="78">
        <v>2</v>
      </c>
      <c r="C7" s="78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1" customHeight="1" spans="1:18">
      <c r="A8" s="13"/>
      <c r="B8" s="80"/>
      <c r="C8" s="80"/>
      <c r="D8" s="81"/>
      <c r="E8" s="81"/>
      <c r="F8" s="81"/>
      <c r="G8" s="8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2" t="s">
        <v>324</v>
      </c>
      <c r="B10" s="83"/>
      <c r="C10" s="84"/>
      <c r="D10" s="81"/>
      <c r="E10" s="81"/>
      <c r="F10" s="81"/>
      <c r="G10" s="81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325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54"/>
      <c r="F1" s="55"/>
      <c r="N1" s="66" t="s">
        <v>326</v>
      </c>
    </row>
    <row r="2" ht="35.25" customHeight="1" spans="1:14">
      <c r="A2" s="56" t="s">
        <v>327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24" customHeight="1" spans="1:13">
      <c r="A3" s="58" t="str">
        <f>"单位名称："&amp;"曲靖市沾益区金龙街道社区卫生服务中心"</f>
        <v>单位名称：曲靖市沾益区金龙街道社区卫生服务中心</v>
      </c>
      <c r="B3" s="59"/>
      <c r="C3" s="59"/>
      <c r="D3" s="60"/>
      <c r="E3" s="59"/>
      <c r="F3" s="61"/>
      <c r="G3" s="59"/>
      <c r="H3" s="59"/>
      <c r="I3" s="59"/>
      <c r="J3" s="59"/>
      <c r="K3" s="22"/>
      <c r="L3" s="22"/>
      <c r="M3" s="284" t="s">
        <v>2</v>
      </c>
    </row>
    <row r="4" ht="19.5" customHeight="1" spans="1:14">
      <c r="A4" s="10" t="s">
        <v>328</v>
      </c>
      <c r="B4" s="10" t="s">
        <v>228</v>
      </c>
      <c r="C4" s="10"/>
      <c r="D4" s="10"/>
      <c r="E4" s="10" t="s">
        <v>329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62" t="s">
        <v>330</v>
      </c>
      <c r="E5" s="51" t="s">
        <v>331</v>
      </c>
      <c r="F5" s="51" t="s">
        <v>332</v>
      </c>
      <c r="G5" s="51" t="s">
        <v>333</v>
      </c>
      <c r="H5" s="51" t="s">
        <v>334</v>
      </c>
      <c r="I5" s="51" t="s">
        <v>335</v>
      </c>
      <c r="J5" s="51" t="s">
        <v>336</v>
      </c>
      <c r="K5" s="51" t="s">
        <v>337</v>
      </c>
      <c r="L5" s="51" t="s">
        <v>338</v>
      </c>
      <c r="M5" s="51" t="s">
        <v>339</v>
      </c>
      <c r="N5" s="51" t="s">
        <v>340</v>
      </c>
    </row>
    <row r="6" ht="19.5" customHeight="1" spans="1:14">
      <c r="A6" s="63">
        <v>1</v>
      </c>
      <c r="B6" s="63">
        <v>2</v>
      </c>
      <c r="C6" s="63">
        <v>3</v>
      </c>
      <c r="D6" s="10">
        <v>4</v>
      </c>
      <c r="E6" s="51">
        <v>5</v>
      </c>
      <c r="F6" s="63">
        <v>6</v>
      </c>
      <c r="G6" s="51">
        <v>7</v>
      </c>
      <c r="H6" s="64">
        <v>8</v>
      </c>
      <c r="I6" s="51">
        <v>9</v>
      </c>
      <c r="J6" s="51">
        <v>10</v>
      </c>
      <c r="K6" s="51">
        <v>11</v>
      </c>
      <c r="L6" s="64">
        <v>12</v>
      </c>
      <c r="M6" s="51">
        <v>13</v>
      </c>
      <c r="N6" s="68">
        <v>14</v>
      </c>
    </row>
    <row r="7" ht="18.75" customHeight="1" spans="1:14">
      <c r="A7" s="6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Height="1" spans="1:1">
      <c r="A9" t="s">
        <v>341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53" t="s">
        <v>342</v>
      </c>
    </row>
    <row r="2" ht="28.5" customHeight="1" spans="1:10">
      <c r="A2" s="49" t="s">
        <v>343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tr">
        <f>"单位名称："&amp;"曲靖市沾益区金龙街道社区卫生服务中心"</f>
        <v>单位名称：曲靖市沾益区金龙街道社区卫生服务中心</v>
      </c>
    </row>
    <row r="4" ht="44.25" customHeight="1" spans="1:10">
      <c r="A4" s="46" t="s">
        <v>281</v>
      </c>
      <c r="B4" s="46" t="s">
        <v>282</v>
      </c>
      <c r="C4" s="46" t="s">
        <v>283</v>
      </c>
      <c r="D4" s="46" t="s">
        <v>284</v>
      </c>
      <c r="E4" s="46" t="s">
        <v>285</v>
      </c>
      <c r="F4" s="51" t="s">
        <v>286</v>
      </c>
      <c r="G4" s="46" t="s">
        <v>287</v>
      </c>
      <c r="H4" s="51" t="s">
        <v>288</v>
      </c>
      <c r="I4" s="51" t="s">
        <v>289</v>
      </c>
      <c r="J4" s="46" t="s">
        <v>290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341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A9" sqref="A9"/>
    </sheetView>
  </sheetViews>
  <sheetFormatPr defaultColWidth="9.14166666666667" defaultRowHeight="12" customHeight="1" outlineLevelCol="7"/>
  <cols>
    <col min="1" max="1" width="22.7166666666667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0" t="s">
        <v>344</v>
      </c>
    </row>
    <row r="2" ht="28.5" customHeight="1" spans="1:8">
      <c r="A2" s="41" t="s">
        <v>345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"单位名称："&amp;"曲靖市沾益区金龙街道社区卫生服务中心"</f>
        <v>单位名称：曲靖市沾益区金龙街道社区卫生服务中心</v>
      </c>
      <c r="B3" s="21"/>
    </row>
    <row r="4" ht="18" customHeight="1" spans="1:8">
      <c r="A4" s="24" t="s">
        <v>297</v>
      </c>
      <c r="B4" s="24" t="s">
        <v>346</v>
      </c>
      <c r="C4" s="24" t="s">
        <v>347</v>
      </c>
      <c r="D4" s="24" t="s">
        <v>348</v>
      </c>
      <c r="E4" s="24" t="s">
        <v>349</v>
      </c>
      <c r="F4" s="43" t="s">
        <v>350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309</v>
      </c>
      <c r="G5" s="46" t="s">
        <v>351</v>
      </c>
      <c r="H5" s="46" t="s">
        <v>352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 t="s">
        <v>29</v>
      </c>
      <c r="B8" s="48"/>
      <c r="C8" s="48"/>
      <c r="D8" s="48"/>
      <c r="E8" s="48"/>
      <c r="F8" s="13"/>
      <c r="G8" s="15"/>
      <c r="H8" s="15"/>
    </row>
    <row r="9" customHeight="1" spans="1:1">
      <c r="A9" t="s">
        <v>353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19"/>
      <c r="E1" s="19"/>
      <c r="F1" s="19"/>
      <c r="G1" s="19"/>
      <c r="K1" s="36" t="s">
        <v>354</v>
      </c>
    </row>
    <row r="2" ht="27.75" customHeight="1" spans="1:11">
      <c r="A2" s="20" t="s">
        <v>355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"单位名称："&amp;"曲靖市沾益区金龙街道社区卫生服务中心"</f>
        <v>单位名称：曲靖市沾益区金龙街道社区卫生服务中心</v>
      </c>
      <c r="B3" s="21"/>
      <c r="C3" s="21"/>
      <c r="D3" s="21"/>
      <c r="E3" s="21"/>
      <c r="F3" s="21"/>
      <c r="G3" s="21"/>
      <c r="H3" s="22"/>
      <c r="I3" s="22"/>
      <c r="J3" s="22"/>
      <c r="K3" s="285" t="s">
        <v>2</v>
      </c>
    </row>
    <row r="4" ht="21.75" customHeight="1" spans="1:11">
      <c r="A4" s="23" t="s">
        <v>273</v>
      </c>
      <c r="B4" s="23" t="s">
        <v>223</v>
      </c>
      <c r="C4" s="23" t="s">
        <v>221</v>
      </c>
      <c r="D4" s="24" t="s">
        <v>224</v>
      </c>
      <c r="E4" s="24" t="s">
        <v>225</v>
      </c>
      <c r="F4" s="24" t="s">
        <v>274</v>
      </c>
      <c r="G4" s="24" t="s">
        <v>275</v>
      </c>
      <c r="H4" s="25" t="s">
        <v>29</v>
      </c>
      <c r="I4" s="37" t="s">
        <v>356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84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357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Zeros="0" topLeftCell="B1" workbookViewId="0">
      <selection activeCell="F9" sqref="F9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0"/>
      <c r="O1" s="70"/>
      <c r="P1" s="70"/>
      <c r="Q1" s="70"/>
      <c r="R1" s="70"/>
      <c r="S1" s="94" t="s">
        <v>24</v>
      </c>
      <c r="T1" s="36" t="s">
        <v>24</v>
      </c>
    </row>
    <row r="2" ht="36" customHeight="1" spans="1:20">
      <c r="A2" s="241" t="s">
        <v>25</v>
      </c>
      <c r="B2" s="20"/>
      <c r="C2" s="20"/>
      <c r="D2" s="20"/>
      <c r="E2" s="20"/>
      <c r="F2" s="20"/>
      <c r="G2" s="20"/>
      <c r="H2" s="20"/>
      <c r="I2" s="72"/>
      <c r="J2" s="20"/>
      <c r="K2" s="20"/>
      <c r="L2" s="20"/>
      <c r="M2" s="20"/>
      <c r="N2" s="20"/>
      <c r="O2" s="72"/>
      <c r="P2" s="72"/>
      <c r="Q2" s="72"/>
      <c r="R2" s="72"/>
      <c r="S2" s="20"/>
      <c r="T2" s="72"/>
    </row>
    <row r="3" ht="20.25" customHeight="1" spans="1:20">
      <c r="A3" s="42" t="str">
        <f>"单位名称："&amp;"曲靖市沾益区金龙街道社区卫生服务中心"</f>
        <v>单位名称：曲靖市沾益区金龙街道社区卫生服务中心</v>
      </c>
      <c r="B3" s="22"/>
      <c r="C3" s="22"/>
      <c r="D3" s="22"/>
      <c r="E3" s="22"/>
      <c r="F3" s="22"/>
      <c r="G3" s="22"/>
      <c r="H3" s="22"/>
      <c r="I3" s="61"/>
      <c r="J3" s="22"/>
      <c r="K3" s="22"/>
      <c r="L3" s="22"/>
      <c r="M3" s="22"/>
      <c r="N3" s="22"/>
      <c r="O3" s="61"/>
      <c r="P3" s="61"/>
      <c r="Q3" s="61"/>
      <c r="R3" s="61"/>
      <c r="S3" s="278" t="s">
        <v>2</v>
      </c>
      <c r="T3" s="263" t="s">
        <v>26</v>
      </c>
    </row>
    <row r="4" ht="18.75" customHeight="1" spans="1:20">
      <c r="A4" s="242" t="s">
        <v>27</v>
      </c>
      <c r="B4" s="243" t="s">
        <v>28</v>
      </c>
      <c r="C4" s="243" t="s">
        <v>29</v>
      </c>
      <c r="D4" s="244" t="s">
        <v>30</v>
      </c>
      <c r="E4" s="245"/>
      <c r="F4" s="245"/>
      <c r="G4" s="245"/>
      <c r="H4" s="245"/>
      <c r="I4" s="255"/>
      <c r="J4" s="245"/>
      <c r="K4" s="245"/>
      <c r="L4" s="245"/>
      <c r="M4" s="245"/>
      <c r="N4" s="256"/>
      <c r="O4" s="244" t="s">
        <v>20</v>
      </c>
      <c r="P4" s="244"/>
      <c r="Q4" s="244"/>
      <c r="R4" s="244"/>
      <c r="S4" s="245"/>
      <c r="T4" s="264"/>
    </row>
    <row r="5" ht="24.75" customHeight="1" spans="1:20">
      <c r="A5" s="246"/>
      <c r="B5" s="247"/>
      <c r="C5" s="247"/>
      <c r="D5" s="247" t="s">
        <v>31</v>
      </c>
      <c r="E5" s="247" t="s">
        <v>32</v>
      </c>
      <c r="F5" s="247" t="s">
        <v>33</v>
      </c>
      <c r="G5" s="247" t="s">
        <v>34</v>
      </c>
      <c r="H5" s="247" t="s">
        <v>35</v>
      </c>
      <c r="I5" s="257" t="s">
        <v>36</v>
      </c>
      <c r="J5" s="258"/>
      <c r="K5" s="258"/>
      <c r="L5" s="258"/>
      <c r="M5" s="258"/>
      <c r="N5" s="259"/>
      <c r="O5" s="260" t="s">
        <v>31</v>
      </c>
      <c r="P5" s="260" t="s">
        <v>32</v>
      </c>
      <c r="Q5" s="242" t="s">
        <v>33</v>
      </c>
      <c r="R5" s="243" t="s">
        <v>34</v>
      </c>
      <c r="S5" s="265" t="s">
        <v>35</v>
      </c>
      <c r="T5" s="243" t="s">
        <v>36</v>
      </c>
    </row>
    <row r="6" ht="24.75" customHeight="1" spans="1:20">
      <c r="A6" s="248"/>
      <c r="B6" s="249"/>
      <c r="C6" s="249"/>
      <c r="D6" s="249"/>
      <c r="E6" s="249"/>
      <c r="F6" s="249"/>
      <c r="G6" s="249"/>
      <c r="H6" s="249"/>
      <c r="I6" s="12" t="s">
        <v>31</v>
      </c>
      <c r="J6" s="261" t="s">
        <v>37</v>
      </c>
      <c r="K6" s="261" t="s">
        <v>38</v>
      </c>
      <c r="L6" s="261" t="s">
        <v>39</v>
      </c>
      <c r="M6" s="261" t="s">
        <v>40</v>
      </c>
      <c r="N6" s="261" t="s">
        <v>41</v>
      </c>
      <c r="O6" s="262"/>
      <c r="P6" s="262"/>
      <c r="Q6" s="266"/>
      <c r="R6" s="262"/>
      <c r="S6" s="249"/>
      <c r="T6" s="249"/>
    </row>
    <row r="7" ht="16.5" customHeight="1" spans="1:20">
      <c r="A7" s="250">
        <v>1</v>
      </c>
      <c r="B7" s="11">
        <v>2</v>
      </c>
      <c r="C7" s="11">
        <v>3</v>
      </c>
      <c r="D7" s="11">
        <v>4</v>
      </c>
      <c r="E7" s="251">
        <v>5</v>
      </c>
      <c r="F7" s="252">
        <v>6</v>
      </c>
      <c r="G7" s="252">
        <v>7</v>
      </c>
      <c r="H7" s="251">
        <v>8</v>
      </c>
      <c r="I7" s="251">
        <v>9</v>
      </c>
      <c r="J7" s="252">
        <v>10</v>
      </c>
      <c r="K7" s="252">
        <v>11</v>
      </c>
      <c r="L7" s="251">
        <v>12</v>
      </c>
      <c r="M7" s="251">
        <v>13</v>
      </c>
      <c r="N7" s="252">
        <v>14</v>
      </c>
      <c r="O7" s="252">
        <v>15</v>
      </c>
      <c r="P7" s="251">
        <v>16</v>
      </c>
      <c r="Q7" s="267">
        <v>17</v>
      </c>
      <c r="R7" s="268">
        <v>18</v>
      </c>
      <c r="S7" s="268">
        <v>19</v>
      </c>
      <c r="T7" s="268">
        <v>20</v>
      </c>
    </row>
    <row r="8" ht="16.5" customHeight="1" outlineLevel="1" spans="1:20">
      <c r="A8" s="138" t="s">
        <v>42</v>
      </c>
      <c r="B8" s="138" t="s">
        <v>43</v>
      </c>
      <c r="C8" s="15">
        <v>202.92</v>
      </c>
      <c r="D8" s="15">
        <v>202.92</v>
      </c>
      <c r="E8" s="15">
        <v>202.92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3"/>
      <c r="T8" s="13"/>
    </row>
    <row r="9" ht="12.75" customHeight="1" spans="1:20">
      <c r="A9" s="253" t="s">
        <v>29</v>
      </c>
      <c r="B9" s="254"/>
      <c r="C9" s="15">
        <v>202.92</v>
      </c>
      <c r="D9" s="15">
        <v>202.92</v>
      </c>
      <c r="E9" s="15">
        <v>202.92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B11" sqref="B11"/>
    </sheetView>
  </sheetViews>
  <sheetFormatPr defaultColWidth="9.14166666666667" defaultRowHeight="14.25" customHeight="1" outlineLevelCol="6"/>
  <cols>
    <col min="1" max="1" width="27.425" customWidth="1"/>
    <col min="2" max="2" width="30.7166666666667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358</v>
      </c>
    </row>
    <row r="2" ht="27.75" customHeight="1" spans="1:7">
      <c r="A2" s="3" t="s">
        <v>359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"单位名称："&amp;"曲靖市沾益区金龙街道社区卫生服务中心"</f>
        <v>单位名称：曲靖市沾益区金龙街道社区卫生服务中心</v>
      </c>
      <c r="B3" s="5"/>
      <c r="C3" s="5"/>
      <c r="D3" s="5"/>
      <c r="E3" s="6"/>
      <c r="F3" s="6"/>
      <c r="G3" s="285" t="s">
        <v>2</v>
      </c>
    </row>
    <row r="4" ht="21.75" customHeight="1" spans="1:7">
      <c r="A4" s="8" t="s">
        <v>221</v>
      </c>
      <c r="B4" s="8" t="s">
        <v>273</v>
      </c>
      <c r="C4" s="8" t="s">
        <v>223</v>
      </c>
      <c r="D4" s="9" t="s">
        <v>360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361</v>
      </c>
      <c r="F5" s="9" t="s">
        <v>362</v>
      </c>
      <c r="G5" s="9" t="s">
        <v>363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/>
      <c r="B8" s="14"/>
      <c r="C8" s="14"/>
      <c r="D8" s="14"/>
      <c r="E8" s="15"/>
      <c r="F8" s="15"/>
      <c r="G8" s="15"/>
    </row>
    <row r="9" ht="24.75" customHeight="1" spans="1:7">
      <c r="A9" s="13"/>
      <c r="B9" s="13"/>
      <c r="C9" s="13"/>
      <c r="D9" s="13"/>
      <c r="E9" s="15"/>
      <c r="F9" s="15"/>
      <c r="G9" s="15"/>
    </row>
    <row r="10" ht="18.75" customHeight="1" spans="1:7">
      <c r="A10" s="16" t="s">
        <v>29</v>
      </c>
      <c r="B10" s="17" t="s">
        <v>364</v>
      </c>
      <c r="C10" s="17"/>
      <c r="D10" s="18"/>
      <c r="E10" s="15"/>
      <c r="F10" s="15"/>
      <c r="G10" s="15"/>
    </row>
    <row r="11" customHeight="1" spans="1:1">
      <c r="A11" t="s">
        <v>365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46"/>
  <sheetViews>
    <sheetView showZeros="0" workbookViewId="0">
      <selection activeCell="D33" sqref="D33"/>
    </sheetView>
  </sheetViews>
  <sheetFormatPr defaultColWidth="9.14166666666667" defaultRowHeight="14.25" customHeight="1"/>
  <cols>
    <col min="1" max="1" width="30.425" customWidth="1"/>
    <col min="2" max="2" width="37.7" customWidth="1"/>
    <col min="3" max="3" width="18.85" customWidth="1"/>
    <col min="4" max="4" width="21" customWidth="1"/>
    <col min="5" max="5" width="18.85" customWidth="1"/>
    <col min="6" max="6" width="20.1416666666667" customWidth="1"/>
    <col min="7" max="7" width="18.85" customWidth="1"/>
    <col min="8" max="8" width="19.85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" customWidth="1"/>
  </cols>
  <sheetData>
    <row r="1" ht="15.75" customHeight="1" spans="17:17">
      <c r="Q1" s="40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16" t="str">
        <f>"单位名称："&amp;"曲靖市沾益区金龙街道社区卫生服务中心"</f>
        <v>单位名称：曲靖市沾益区金龙街道社区卫生服务中心</v>
      </c>
      <c r="B3" s="217"/>
      <c r="C3" s="59"/>
      <c r="D3" s="6"/>
      <c r="E3" s="59"/>
      <c r="F3" s="6"/>
      <c r="G3" s="59"/>
      <c r="H3" s="6"/>
      <c r="I3" s="6"/>
      <c r="J3" s="6"/>
      <c r="K3" s="59"/>
      <c r="L3" s="6"/>
      <c r="M3" s="59"/>
      <c r="N3" s="59"/>
      <c r="O3" s="6"/>
      <c r="P3" s="6"/>
      <c r="Q3" s="279" t="s">
        <v>2</v>
      </c>
    </row>
    <row r="4" ht="17.25" customHeight="1" spans="1:17">
      <c r="A4" s="218" t="s">
        <v>46</v>
      </c>
      <c r="B4" s="219" t="s">
        <v>47</v>
      </c>
      <c r="C4" s="220" t="s">
        <v>29</v>
      </c>
      <c r="D4" s="221" t="s">
        <v>48</v>
      </c>
      <c r="E4" s="10"/>
      <c r="F4" s="221" t="s">
        <v>49</v>
      </c>
      <c r="G4" s="10"/>
      <c r="H4" s="222" t="s">
        <v>32</v>
      </c>
      <c r="I4" s="232" t="s">
        <v>33</v>
      </c>
      <c r="J4" s="219" t="s">
        <v>50</v>
      </c>
      <c r="K4" s="233" t="s">
        <v>34</v>
      </c>
      <c r="L4" s="221" t="s">
        <v>36</v>
      </c>
      <c r="M4" s="234"/>
      <c r="N4" s="234"/>
      <c r="O4" s="234"/>
      <c r="P4" s="234"/>
      <c r="Q4" s="240"/>
    </row>
    <row r="5" ht="26.25" customHeight="1" spans="1:17">
      <c r="A5" s="10"/>
      <c r="B5" s="223"/>
      <c r="C5" s="223"/>
      <c r="D5" s="223" t="s">
        <v>29</v>
      </c>
      <c r="E5" s="223" t="s">
        <v>51</v>
      </c>
      <c r="F5" s="223" t="s">
        <v>29</v>
      </c>
      <c r="G5" s="224" t="s">
        <v>51</v>
      </c>
      <c r="H5" s="223"/>
      <c r="I5" s="223"/>
      <c r="J5" s="223"/>
      <c r="K5" s="224"/>
      <c r="L5" s="223" t="s">
        <v>31</v>
      </c>
      <c r="M5" s="235" t="s">
        <v>52</v>
      </c>
      <c r="N5" s="235" t="s">
        <v>53</v>
      </c>
      <c r="O5" s="235" t="s">
        <v>54</v>
      </c>
      <c r="P5" s="235" t="s">
        <v>55</v>
      </c>
      <c r="Q5" s="235" t="s">
        <v>56</v>
      </c>
    </row>
    <row r="6" ht="16.5" customHeight="1" spans="1:17">
      <c r="A6" s="10">
        <v>1</v>
      </c>
      <c r="B6" s="223">
        <v>2</v>
      </c>
      <c r="C6" s="223">
        <v>3</v>
      </c>
      <c r="D6" s="223">
        <v>4</v>
      </c>
      <c r="E6" s="225">
        <v>5</v>
      </c>
      <c r="F6" s="226">
        <v>6</v>
      </c>
      <c r="G6" s="225">
        <v>7</v>
      </c>
      <c r="H6" s="226">
        <v>8</v>
      </c>
      <c r="I6" s="225">
        <v>9</v>
      </c>
      <c r="J6" s="225">
        <v>10</v>
      </c>
      <c r="K6" s="225">
        <v>11</v>
      </c>
      <c r="L6" s="225">
        <v>12</v>
      </c>
      <c r="M6" s="236">
        <v>13</v>
      </c>
      <c r="N6" s="237">
        <v>14</v>
      </c>
      <c r="O6" s="237">
        <v>15</v>
      </c>
      <c r="P6" s="237">
        <v>16</v>
      </c>
      <c r="Q6" s="237">
        <v>17</v>
      </c>
    </row>
    <row r="7" ht="19.5" customHeight="1" spans="1:17">
      <c r="A7" s="227">
        <v>208</v>
      </c>
      <c r="B7" s="200" t="s">
        <v>57</v>
      </c>
      <c r="C7" s="203">
        <v>24.23</v>
      </c>
      <c r="D7" s="203">
        <v>24.23</v>
      </c>
      <c r="E7" s="203">
        <v>24.23</v>
      </c>
      <c r="F7" s="228"/>
      <c r="G7" s="229"/>
      <c r="H7" s="203">
        <v>24.23</v>
      </c>
      <c r="I7" s="229"/>
      <c r="J7" s="229"/>
      <c r="K7" s="238"/>
      <c r="L7" s="238"/>
      <c r="M7" s="229"/>
      <c r="N7" s="238"/>
      <c r="O7" s="238"/>
      <c r="P7" s="229"/>
      <c r="Q7" s="238"/>
    </row>
    <row r="8" ht="19.5" customHeight="1" spans="1:17">
      <c r="A8" s="227">
        <v>20805</v>
      </c>
      <c r="B8" s="200" t="s">
        <v>58</v>
      </c>
      <c r="C8" s="203"/>
      <c r="D8" s="203"/>
      <c r="E8" s="203"/>
      <c r="F8" s="228"/>
      <c r="G8" s="229"/>
      <c r="H8" s="203"/>
      <c r="I8" s="229"/>
      <c r="J8" s="229"/>
      <c r="K8" s="238"/>
      <c r="L8" s="238"/>
      <c r="M8" s="229"/>
      <c r="N8" s="238"/>
      <c r="O8" s="238"/>
      <c r="P8" s="229"/>
      <c r="Q8" s="238"/>
    </row>
    <row r="9" ht="19.5" customHeight="1" spans="1:17">
      <c r="A9" s="227">
        <v>2080502</v>
      </c>
      <c r="B9" s="200" t="s">
        <v>59</v>
      </c>
      <c r="C9" s="203"/>
      <c r="D9" s="203"/>
      <c r="E9" s="203"/>
      <c r="F9" s="228"/>
      <c r="G9" s="202"/>
      <c r="H9" s="203"/>
      <c r="I9" s="239"/>
      <c r="J9" s="239"/>
      <c r="K9" s="239"/>
      <c r="L9" s="239"/>
      <c r="M9" s="239"/>
      <c r="N9" s="239"/>
      <c r="O9" s="239"/>
      <c r="P9" s="239"/>
      <c r="Q9" s="239"/>
    </row>
    <row r="10" ht="19.5" customHeight="1" spans="1:17">
      <c r="A10" s="227">
        <v>2080505</v>
      </c>
      <c r="B10" s="200" t="s">
        <v>60</v>
      </c>
      <c r="C10" s="203">
        <v>23.21</v>
      </c>
      <c r="D10" s="203">
        <v>23.21</v>
      </c>
      <c r="E10" s="203">
        <v>23.21</v>
      </c>
      <c r="F10" s="228"/>
      <c r="G10" s="202"/>
      <c r="H10" s="203">
        <v>23.21</v>
      </c>
      <c r="I10" s="239"/>
      <c r="J10" s="239"/>
      <c r="K10" s="239"/>
      <c r="L10" s="239"/>
      <c r="M10" s="239"/>
      <c r="N10" s="239"/>
      <c r="O10" s="239"/>
      <c r="P10" s="239"/>
      <c r="Q10" s="239"/>
    </row>
    <row r="11" ht="19.5" customHeight="1" spans="1:17">
      <c r="A11" s="227">
        <v>20899</v>
      </c>
      <c r="B11" s="200" t="s">
        <v>61</v>
      </c>
      <c r="C11" s="203">
        <v>1.02</v>
      </c>
      <c r="D11" s="203">
        <v>1.02</v>
      </c>
      <c r="E11" s="203">
        <v>1.02</v>
      </c>
      <c r="F11" s="228"/>
      <c r="G11" s="202"/>
      <c r="H11" s="203">
        <v>1.02</v>
      </c>
      <c r="I11" s="239"/>
      <c r="J11" s="239"/>
      <c r="K11" s="239"/>
      <c r="L11" s="239"/>
      <c r="M11" s="239"/>
      <c r="N11" s="239"/>
      <c r="O11" s="239"/>
      <c r="P11" s="239"/>
      <c r="Q11" s="239"/>
    </row>
    <row r="12" ht="19.5" customHeight="1" spans="1:17">
      <c r="A12" s="227">
        <v>2089999</v>
      </c>
      <c r="B12" s="200" t="s">
        <v>62</v>
      </c>
      <c r="C12" s="203">
        <v>1.02</v>
      </c>
      <c r="D12" s="203">
        <v>1.02</v>
      </c>
      <c r="E12" s="203">
        <v>1.02</v>
      </c>
      <c r="F12" s="228"/>
      <c r="G12" s="202"/>
      <c r="H12" s="203">
        <v>1.02</v>
      </c>
      <c r="I12" s="239"/>
      <c r="J12" s="239"/>
      <c r="K12" s="239"/>
      <c r="L12" s="239"/>
      <c r="M12" s="239"/>
      <c r="N12" s="239"/>
      <c r="O12" s="239"/>
      <c r="P12" s="239"/>
      <c r="Q12" s="239"/>
    </row>
    <row r="13" ht="19.5" customHeight="1" spans="1:17">
      <c r="A13" s="227">
        <v>210</v>
      </c>
      <c r="B13" s="200" t="s">
        <v>63</v>
      </c>
      <c r="C13" s="203">
        <v>169.58</v>
      </c>
      <c r="D13" s="203">
        <v>169.58</v>
      </c>
      <c r="E13" s="203">
        <v>169.58</v>
      </c>
      <c r="F13" s="228"/>
      <c r="G13" s="230"/>
      <c r="H13" s="203">
        <v>169.58</v>
      </c>
      <c r="I13" s="239"/>
      <c r="J13" s="239"/>
      <c r="K13" s="239"/>
      <c r="L13" s="239"/>
      <c r="M13" s="239"/>
      <c r="N13" s="239"/>
      <c r="O13" s="239"/>
      <c r="P13" s="239"/>
      <c r="Q13" s="239"/>
    </row>
    <row r="14" ht="19.5" customHeight="1" spans="1:17">
      <c r="A14" s="227">
        <v>21001</v>
      </c>
      <c r="B14" s="200" t="s">
        <v>64</v>
      </c>
      <c r="C14" s="203"/>
      <c r="D14" s="203"/>
      <c r="E14" s="203"/>
      <c r="F14" s="228"/>
      <c r="G14" s="202"/>
      <c r="H14" s="203"/>
      <c r="I14" s="239"/>
      <c r="J14" s="239"/>
      <c r="K14" s="239"/>
      <c r="L14" s="239"/>
      <c r="M14" s="239"/>
      <c r="N14" s="239"/>
      <c r="O14" s="239"/>
      <c r="P14" s="239"/>
      <c r="Q14" s="239"/>
    </row>
    <row r="15" ht="19.5" customHeight="1" spans="1:17">
      <c r="A15" s="227">
        <v>2100101</v>
      </c>
      <c r="B15" s="200" t="s">
        <v>65</v>
      </c>
      <c r="C15" s="203"/>
      <c r="D15" s="203"/>
      <c r="E15" s="203"/>
      <c r="F15" s="228"/>
      <c r="G15" s="202"/>
      <c r="H15" s="203"/>
      <c r="I15" s="239"/>
      <c r="J15" s="239"/>
      <c r="K15" s="239"/>
      <c r="L15" s="239"/>
      <c r="M15" s="239"/>
      <c r="N15" s="239"/>
      <c r="O15" s="239"/>
      <c r="P15" s="239"/>
      <c r="Q15" s="239"/>
    </row>
    <row r="16" ht="19.5" customHeight="1" spans="1:17">
      <c r="A16" s="227">
        <v>2100199</v>
      </c>
      <c r="B16" s="200" t="s">
        <v>66</v>
      </c>
      <c r="C16" s="203"/>
      <c r="D16" s="203"/>
      <c r="E16" s="203"/>
      <c r="F16" s="228"/>
      <c r="G16" s="202"/>
      <c r="H16" s="203"/>
      <c r="I16" s="239"/>
      <c r="J16" s="239"/>
      <c r="K16" s="239"/>
      <c r="L16" s="239"/>
      <c r="M16" s="239"/>
      <c r="N16" s="239"/>
      <c r="O16" s="239"/>
      <c r="P16" s="239"/>
      <c r="Q16" s="239"/>
    </row>
    <row r="17" ht="19.5" customHeight="1" spans="1:17">
      <c r="A17" s="227">
        <v>21002</v>
      </c>
      <c r="B17" s="200" t="s">
        <v>67</v>
      </c>
      <c r="C17" s="203"/>
      <c r="D17" s="203"/>
      <c r="E17" s="203"/>
      <c r="F17" s="228"/>
      <c r="G17" s="202"/>
      <c r="H17" s="203"/>
      <c r="I17" s="239"/>
      <c r="J17" s="239"/>
      <c r="K17" s="239"/>
      <c r="L17" s="239"/>
      <c r="M17" s="239"/>
      <c r="N17" s="239"/>
      <c r="O17" s="239"/>
      <c r="P17" s="239"/>
      <c r="Q17" s="239"/>
    </row>
    <row r="18" ht="19.5" customHeight="1" spans="1:17">
      <c r="A18" s="227">
        <v>2100201</v>
      </c>
      <c r="B18" s="200" t="s">
        <v>68</v>
      </c>
      <c r="C18" s="203"/>
      <c r="D18" s="203"/>
      <c r="E18" s="203"/>
      <c r="F18" s="228"/>
      <c r="G18" s="202"/>
      <c r="H18" s="203"/>
      <c r="I18" s="239"/>
      <c r="J18" s="239"/>
      <c r="K18" s="239"/>
      <c r="L18" s="239"/>
      <c r="M18" s="239"/>
      <c r="N18" s="239"/>
      <c r="O18" s="239"/>
      <c r="P18" s="239"/>
      <c r="Q18" s="239"/>
    </row>
    <row r="19" ht="19.5" customHeight="1" spans="1:17">
      <c r="A19" s="227">
        <v>21003</v>
      </c>
      <c r="B19" s="200" t="s">
        <v>69</v>
      </c>
      <c r="C19" s="203">
        <v>153.55</v>
      </c>
      <c r="D19" s="203">
        <v>153.55</v>
      </c>
      <c r="E19" s="203">
        <v>153.55</v>
      </c>
      <c r="F19" s="228"/>
      <c r="G19" s="202"/>
      <c r="H19" s="203">
        <v>153.55</v>
      </c>
      <c r="I19" s="239"/>
      <c r="J19" s="239"/>
      <c r="K19" s="239"/>
      <c r="L19" s="239"/>
      <c r="M19" s="239"/>
      <c r="N19" s="239"/>
      <c r="O19" s="239"/>
      <c r="P19" s="239"/>
      <c r="Q19" s="239"/>
    </row>
    <row r="20" ht="19.5" customHeight="1" spans="1:17">
      <c r="A20" s="227">
        <v>2100302</v>
      </c>
      <c r="B20" s="200" t="s">
        <v>70</v>
      </c>
      <c r="C20" s="203">
        <v>153.55</v>
      </c>
      <c r="D20" s="203">
        <v>153.55</v>
      </c>
      <c r="E20" s="203">
        <v>153.55</v>
      </c>
      <c r="F20" s="228"/>
      <c r="G20" s="202"/>
      <c r="H20" s="203">
        <v>153.55</v>
      </c>
      <c r="I20" s="239"/>
      <c r="J20" s="239"/>
      <c r="K20" s="239"/>
      <c r="L20" s="239"/>
      <c r="M20" s="239"/>
      <c r="N20" s="239"/>
      <c r="O20" s="239"/>
      <c r="P20" s="239"/>
      <c r="Q20" s="239"/>
    </row>
    <row r="21" ht="19.5" customHeight="1" spans="1:17">
      <c r="A21" s="227">
        <v>21004</v>
      </c>
      <c r="B21" s="205" t="s">
        <v>71</v>
      </c>
      <c r="C21" s="203"/>
      <c r="D21" s="203"/>
      <c r="E21" s="203"/>
      <c r="F21" s="228"/>
      <c r="G21" s="202"/>
      <c r="H21" s="203"/>
      <c r="I21" s="239"/>
      <c r="J21" s="239"/>
      <c r="K21" s="239"/>
      <c r="L21" s="239"/>
      <c r="M21" s="239"/>
      <c r="N21" s="239"/>
      <c r="O21" s="239"/>
      <c r="P21" s="239"/>
      <c r="Q21" s="239"/>
    </row>
    <row r="22" ht="19.5" customHeight="1" spans="1:17">
      <c r="A22" s="227">
        <v>2100401</v>
      </c>
      <c r="B22" s="200" t="s">
        <v>72</v>
      </c>
      <c r="C22" s="203"/>
      <c r="D22" s="203"/>
      <c r="E22" s="203"/>
      <c r="F22" s="228"/>
      <c r="G22" s="202"/>
      <c r="H22" s="203"/>
      <c r="I22" s="239"/>
      <c r="J22" s="239"/>
      <c r="K22" s="239"/>
      <c r="L22" s="239"/>
      <c r="M22" s="239"/>
      <c r="N22" s="239"/>
      <c r="O22" s="239"/>
      <c r="P22" s="239"/>
      <c r="Q22" s="239"/>
    </row>
    <row r="23" ht="19.5" customHeight="1" spans="1:17">
      <c r="A23" s="227">
        <v>2100402</v>
      </c>
      <c r="B23" s="200" t="s">
        <v>73</v>
      </c>
      <c r="C23" s="203"/>
      <c r="D23" s="203"/>
      <c r="E23" s="203"/>
      <c r="F23" s="228"/>
      <c r="G23" s="202"/>
      <c r="H23" s="203"/>
      <c r="I23" s="239"/>
      <c r="J23" s="239"/>
      <c r="K23" s="239"/>
      <c r="L23" s="239"/>
      <c r="M23" s="239"/>
      <c r="N23" s="239"/>
      <c r="O23" s="239"/>
      <c r="P23" s="239"/>
      <c r="Q23" s="239"/>
    </row>
    <row r="24" ht="19.5" customHeight="1" spans="1:17">
      <c r="A24" s="227">
        <v>2100403</v>
      </c>
      <c r="B24" s="200" t="s">
        <v>74</v>
      </c>
      <c r="C24" s="203"/>
      <c r="D24" s="203"/>
      <c r="E24" s="203"/>
      <c r="F24" s="228"/>
      <c r="G24" s="202"/>
      <c r="H24" s="203"/>
      <c r="I24" s="239"/>
      <c r="J24" s="239"/>
      <c r="K24" s="239"/>
      <c r="L24" s="239"/>
      <c r="M24" s="239"/>
      <c r="N24" s="239"/>
      <c r="O24" s="239"/>
      <c r="P24" s="239"/>
      <c r="Q24" s="239"/>
    </row>
    <row r="25" ht="19.5" customHeight="1" spans="1:17">
      <c r="A25" s="227">
        <v>2100407</v>
      </c>
      <c r="B25" s="200" t="s">
        <v>75</v>
      </c>
      <c r="C25" s="203"/>
      <c r="D25" s="203"/>
      <c r="E25" s="203"/>
      <c r="F25" s="228"/>
      <c r="G25" s="202"/>
      <c r="H25" s="203"/>
      <c r="I25" s="239"/>
      <c r="J25" s="239"/>
      <c r="K25" s="239"/>
      <c r="L25" s="239"/>
      <c r="M25" s="239"/>
      <c r="N25" s="239"/>
      <c r="O25" s="239"/>
      <c r="P25" s="239"/>
      <c r="Q25" s="239"/>
    </row>
    <row r="26" ht="19.5" customHeight="1" spans="1:17">
      <c r="A26" s="227">
        <v>21011</v>
      </c>
      <c r="B26" s="200" t="s">
        <v>76</v>
      </c>
      <c r="C26" s="203">
        <v>10.63</v>
      </c>
      <c r="D26" s="203">
        <v>10.63</v>
      </c>
      <c r="E26" s="203">
        <v>10.63</v>
      </c>
      <c r="F26" s="228"/>
      <c r="G26" s="202"/>
      <c r="H26" s="203">
        <v>10.63</v>
      </c>
      <c r="I26" s="239"/>
      <c r="J26" s="239"/>
      <c r="K26" s="239"/>
      <c r="L26" s="239"/>
      <c r="M26" s="239"/>
      <c r="N26" s="239"/>
      <c r="O26" s="239"/>
      <c r="P26" s="239"/>
      <c r="Q26" s="239"/>
    </row>
    <row r="27" ht="19.5" customHeight="1" spans="1:17">
      <c r="A27" s="227">
        <v>2101101</v>
      </c>
      <c r="B27" s="200" t="s">
        <v>77</v>
      </c>
      <c r="C27" s="203"/>
      <c r="D27" s="203"/>
      <c r="E27" s="203"/>
      <c r="F27" s="228"/>
      <c r="G27" s="202"/>
      <c r="H27" s="203"/>
      <c r="I27" s="239"/>
      <c r="J27" s="239"/>
      <c r="K27" s="239"/>
      <c r="L27" s="239"/>
      <c r="M27" s="239"/>
      <c r="N27" s="239"/>
      <c r="O27" s="239"/>
      <c r="P27" s="239"/>
      <c r="Q27" s="239"/>
    </row>
    <row r="28" ht="19.5" customHeight="1" spans="1:17">
      <c r="A28" s="227">
        <v>2101102</v>
      </c>
      <c r="B28" s="200" t="s">
        <v>78</v>
      </c>
      <c r="C28" s="206">
        <v>7</v>
      </c>
      <c r="D28" s="206">
        <v>7</v>
      </c>
      <c r="E28" s="206">
        <v>7</v>
      </c>
      <c r="F28" s="228"/>
      <c r="G28" s="202"/>
      <c r="H28" s="206">
        <v>7</v>
      </c>
      <c r="I28" s="239"/>
      <c r="J28" s="239"/>
      <c r="K28" s="239"/>
      <c r="L28" s="239"/>
      <c r="M28" s="239"/>
      <c r="N28" s="239"/>
      <c r="O28" s="239"/>
      <c r="P28" s="239"/>
      <c r="Q28" s="239"/>
    </row>
    <row r="29" ht="19.5" customHeight="1" spans="1:17">
      <c r="A29" s="227">
        <v>2101103</v>
      </c>
      <c r="B29" s="200" t="s">
        <v>79</v>
      </c>
      <c r="C29" s="203">
        <v>2.88</v>
      </c>
      <c r="D29" s="203">
        <v>2.88</v>
      </c>
      <c r="E29" s="203">
        <v>2.88</v>
      </c>
      <c r="F29" s="228"/>
      <c r="G29" s="202"/>
      <c r="H29" s="203">
        <v>2.88</v>
      </c>
      <c r="I29" s="239"/>
      <c r="J29" s="239"/>
      <c r="K29" s="239"/>
      <c r="L29" s="239"/>
      <c r="M29" s="239"/>
      <c r="N29" s="239"/>
      <c r="O29" s="239"/>
      <c r="P29" s="239"/>
      <c r="Q29" s="239"/>
    </row>
    <row r="30" ht="19.5" customHeight="1" spans="1:17">
      <c r="A30" s="227">
        <v>2101199</v>
      </c>
      <c r="B30" s="200" t="s">
        <v>80</v>
      </c>
      <c r="C30" s="203">
        <v>0.75</v>
      </c>
      <c r="D30" s="203">
        <v>0.75</v>
      </c>
      <c r="E30" s="203">
        <v>0.75</v>
      </c>
      <c r="F30" s="228"/>
      <c r="G30" s="202"/>
      <c r="H30" s="203">
        <v>0.75</v>
      </c>
      <c r="I30" s="239"/>
      <c r="J30" s="239"/>
      <c r="K30" s="239"/>
      <c r="L30" s="239"/>
      <c r="M30" s="239"/>
      <c r="N30" s="239"/>
      <c r="O30" s="239"/>
      <c r="P30" s="239"/>
      <c r="Q30" s="239"/>
    </row>
    <row r="31" ht="19.5" customHeight="1" spans="1:17">
      <c r="A31" s="227">
        <v>221</v>
      </c>
      <c r="B31" s="200" t="s">
        <v>81</v>
      </c>
      <c r="C31" s="203">
        <v>14.51</v>
      </c>
      <c r="D31" s="203">
        <v>14.51</v>
      </c>
      <c r="E31" s="203">
        <v>14.51</v>
      </c>
      <c r="F31" s="228"/>
      <c r="G31" s="202"/>
      <c r="H31" s="203">
        <v>14.51</v>
      </c>
      <c r="I31" s="239"/>
      <c r="J31" s="239"/>
      <c r="K31" s="239"/>
      <c r="L31" s="239"/>
      <c r="M31" s="239"/>
      <c r="N31" s="239"/>
      <c r="O31" s="239"/>
      <c r="P31" s="239"/>
      <c r="Q31" s="239"/>
    </row>
    <row r="32" ht="19.5" customHeight="1" spans="1:17">
      <c r="A32" s="227">
        <v>22102</v>
      </c>
      <c r="B32" s="200" t="s">
        <v>82</v>
      </c>
      <c r="C32" s="203">
        <v>14.51</v>
      </c>
      <c r="D32" s="203">
        <v>14.51</v>
      </c>
      <c r="E32" s="203">
        <v>14.51</v>
      </c>
      <c r="F32" s="228"/>
      <c r="G32" s="202"/>
      <c r="H32" s="203">
        <v>14.51</v>
      </c>
      <c r="I32" s="239"/>
      <c r="J32" s="239"/>
      <c r="K32" s="239"/>
      <c r="L32" s="239"/>
      <c r="M32" s="239"/>
      <c r="N32" s="239"/>
      <c r="O32" s="239"/>
      <c r="P32" s="239"/>
      <c r="Q32" s="239"/>
    </row>
    <row r="33" ht="19.5" customHeight="1" spans="1:17">
      <c r="A33" s="227">
        <v>2210201</v>
      </c>
      <c r="B33" s="200" t="s">
        <v>83</v>
      </c>
      <c r="C33" s="203">
        <v>14.51</v>
      </c>
      <c r="D33" s="203">
        <v>14.51</v>
      </c>
      <c r="E33" s="203">
        <v>14.51</v>
      </c>
      <c r="F33" s="228"/>
      <c r="G33" s="202"/>
      <c r="H33" s="203">
        <v>14.51</v>
      </c>
      <c r="I33" s="239"/>
      <c r="J33" s="239"/>
      <c r="K33" s="239"/>
      <c r="L33" s="239"/>
      <c r="M33" s="239"/>
      <c r="N33" s="239"/>
      <c r="O33" s="239"/>
      <c r="P33" s="239"/>
      <c r="Q33" s="239"/>
    </row>
    <row r="34" ht="19.5" customHeight="1" spans="1:17">
      <c r="A34" s="231" t="s">
        <v>84</v>
      </c>
      <c r="B34" s="232" t="s">
        <v>84</v>
      </c>
      <c r="C34" s="15">
        <v>202.92</v>
      </c>
      <c r="D34" s="15">
        <v>202.92</v>
      </c>
      <c r="E34" s="15">
        <v>202.92</v>
      </c>
      <c r="F34" s="15"/>
      <c r="G34" s="15"/>
      <c r="H34" s="15">
        <v>202.92</v>
      </c>
      <c r="I34" s="15"/>
      <c r="J34" s="15"/>
      <c r="K34" s="15"/>
      <c r="L34" s="15"/>
      <c r="M34" s="15"/>
      <c r="N34" s="15"/>
      <c r="O34" s="15"/>
      <c r="P34" s="15"/>
      <c r="Q34" s="15"/>
    </row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7.25" customHeight="1"/>
  </sheetData>
  <mergeCells count="13">
    <mergeCell ref="A2:Q2"/>
    <mergeCell ref="A3:N3"/>
    <mergeCell ref="D4:E4"/>
    <mergeCell ref="F4:G4"/>
    <mergeCell ref="L4:Q4"/>
    <mergeCell ref="A34:B34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B16" sqref="B16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" customWidth="1"/>
    <col min="4" max="4" width="36.425" customWidth="1"/>
  </cols>
  <sheetData>
    <row r="1" customHeight="1" spans="1:4">
      <c r="A1" s="190"/>
      <c r="C1" s="209"/>
      <c r="D1" s="146" t="s">
        <v>85</v>
      </c>
    </row>
    <row r="2" ht="31.5" customHeight="1" spans="1:4">
      <c r="A2" s="49" t="s">
        <v>86</v>
      </c>
      <c r="B2" s="210"/>
      <c r="C2" s="209"/>
      <c r="D2" s="210"/>
    </row>
    <row r="3" ht="17.25" customHeight="1" spans="1:4">
      <c r="A3" s="108" t="str">
        <f>"单位名称："&amp;"曲靖市沾益区金龙街道社区卫生服务中心"</f>
        <v>单位名称：曲靖市沾益区金龙街道社区卫生服务中心</v>
      </c>
      <c r="B3" s="211"/>
      <c r="C3" s="209"/>
      <c r="D3" s="280" t="s">
        <v>2</v>
      </c>
    </row>
    <row r="4" ht="19.5" customHeight="1" spans="1:4">
      <c r="A4" s="10" t="s">
        <v>3</v>
      </c>
      <c r="B4" s="10"/>
      <c r="C4" s="212" t="s">
        <v>4</v>
      </c>
      <c r="D4" s="173"/>
    </row>
    <row r="5" ht="21.75" customHeight="1" spans="1:4">
      <c r="A5" s="10" t="s">
        <v>5</v>
      </c>
      <c r="B5" s="213" t="s">
        <v>6</v>
      </c>
      <c r="C5" s="214" t="s">
        <v>87</v>
      </c>
      <c r="D5" s="213" t="s">
        <v>6</v>
      </c>
    </row>
    <row r="6" ht="17.25" customHeight="1" spans="1:4">
      <c r="A6" s="10"/>
      <c r="B6" s="215"/>
      <c r="C6" s="214"/>
      <c r="D6" s="215"/>
    </row>
    <row r="7" ht="17.25" customHeight="1" spans="1:4">
      <c r="A7" s="13" t="s">
        <v>88</v>
      </c>
      <c r="B7" s="15">
        <v>202.92</v>
      </c>
      <c r="C7" s="13" t="s">
        <v>89</v>
      </c>
      <c r="D7" s="15">
        <v>202.92</v>
      </c>
    </row>
    <row r="8" ht="17.25" customHeight="1" spans="1:4">
      <c r="A8" s="13" t="s">
        <v>90</v>
      </c>
      <c r="B8" s="15">
        <v>202.92</v>
      </c>
      <c r="C8" s="13" t="str">
        <f>"(一)"&amp;"一般公共服务支出"</f>
        <v>(一)一般公共服务支出</v>
      </c>
      <c r="D8" s="15"/>
    </row>
    <row r="9" ht="17.25" customHeight="1" spans="1:4">
      <c r="A9" s="13" t="s">
        <v>91</v>
      </c>
      <c r="B9" s="15"/>
      <c r="C9" s="13" t="str">
        <f>"(二)"&amp;"社会保障和就业支出"</f>
        <v>(二)社会保障和就业支出</v>
      </c>
      <c r="D9" s="15">
        <v>24.23</v>
      </c>
    </row>
    <row r="10" ht="17.25" customHeight="1" spans="1:4">
      <c r="A10" s="13" t="s">
        <v>92</v>
      </c>
      <c r="B10" s="15"/>
      <c r="C10" s="13" t="str">
        <f>"(三)"&amp;"卫生健康支出"</f>
        <v>(三)卫生健康支出</v>
      </c>
      <c r="D10" s="15">
        <v>164.18</v>
      </c>
    </row>
    <row r="11" ht="17.25" customHeight="1" spans="1:4">
      <c r="A11" s="13" t="s">
        <v>93</v>
      </c>
      <c r="B11" s="15"/>
      <c r="C11" s="13" t="str">
        <f>"(四)"&amp;"住房保障支出"</f>
        <v>(四)住房保障支出</v>
      </c>
      <c r="D11" s="15">
        <v>14.51</v>
      </c>
    </row>
    <row r="12" ht="17.25" customHeight="1" spans="1:4">
      <c r="A12" s="13" t="s">
        <v>90</v>
      </c>
      <c r="B12" s="15"/>
      <c r="C12" s="13"/>
      <c r="D12" s="15"/>
    </row>
    <row r="13" ht="17.25" customHeight="1" spans="1:4">
      <c r="A13" s="13" t="s">
        <v>91</v>
      </c>
      <c r="B13" s="15"/>
      <c r="C13" s="13"/>
      <c r="D13" s="15"/>
    </row>
    <row r="14" ht="17.25" customHeight="1" spans="1:4">
      <c r="A14" s="13" t="s">
        <v>92</v>
      </c>
      <c r="B14" s="15"/>
      <c r="C14" s="13"/>
      <c r="D14" s="15"/>
    </row>
    <row r="15" customHeight="1" spans="1:4">
      <c r="A15" s="13"/>
      <c r="B15" s="15"/>
      <c r="C15" s="13" t="s">
        <v>94</v>
      </c>
      <c r="D15" s="15"/>
    </row>
    <row r="16" ht="17.25" customHeight="1" spans="1:4">
      <c r="A16" s="214" t="s">
        <v>95</v>
      </c>
      <c r="B16" s="15">
        <v>202.92</v>
      </c>
      <c r="C16" s="214" t="s">
        <v>23</v>
      </c>
      <c r="D16" s="15">
        <v>202.92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4"/>
  <sheetViews>
    <sheetView showZeros="0" topLeftCell="A10" workbookViewId="0">
      <selection activeCell="C20" sqref="C2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194"/>
      <c r="F1" s="54"/>
      <c r="G1" s="40" t="s">
        <v>96</v>
      </c>
    </row>
    <row r="2" ht="39" customHeight="1" spans="1:7">
      <c r="A2" s="107" t="s">
        <v>97</v>
      </c>
      <c r="B2" s="107"/>
      <c r="C2" s="107"/>
      <c r="D2" s="107"/>
      <c r="E2" s="107"/>
      <c r="F2" s="107"/>
      <c r="G2" s="107"/>
    </row>
    <row r="3" ht="18" customHeight="1" spans="1:7">
      <c r="A3" s="4" t="str">
        <f>"单位名称："&amp;"曲靖市沾益区金龙街道社区卫生服务中心"</f>
        <v>单位名称：曲靖市沾益区金龙街道社区卫生服务中心</v>
      </c>
      <c r="F3" s="103"/>
      <c r="G3" s="280" t="s">
        <v>2</v>
      </c>
    </row>
    <row r="4" ht="20.25" customHeight="1" spans="1:7">
      <c r="A4" s="195" t="s">
        <v>98</v>
      </c>
      <c r="B4" s="196"/>
      <c r="C4" s="64" t="s">
        <v>29</v>
      </c>
      <c r="D4" s="197" t="s">
        <v>48</v>
      </c>
      <c r="E4" s="10"/>
      <c r="F4" s="10"/>
      <c r="G4" s="10" t="s">
        <v>49</v>
      </c>
    </row>
    <row r="5" ht="20.25" customHeight="1" spans="1:7">
      <c r="A5" s="198" t="s">
        <v>46</v>
      </c>
      <c r="B5" s="198" t="s">
        <v>47</v>
      </c>
      <c r="C5" s="10"/>
      <c r="D5" s="63" t="s">
        <v>31</v>
      </c>
      <c r="E5" s="63" t="s">
        <v>99</v>
      </c>
      <c r="F5" s="63" t="s">
        <v>100</v>
      </c>
      <c r="G5" s="10"/>
    </row>
    <row r="6" ht="13.5" customHeight="1" spans="1:7">
      <c r="A6" s="198" t="s">
        <v>101</v>
      </c>
      <c r="B6" s="198" t="s">
        <v>102</v>
      </c>
      <c r="C6" s="198" t="s">
        <v>103</v>
      </c>
      <c r="D6" s="113" t="s">
        <v>104</v>
      </c>
      <c r="E6" s="113" t="s">
        <v>105</v>
      </c>
      <c r="F6" s="113" t="s">
        <v>106</v>
      </c>
      <c r="G6" s="68">
        <v>7</v>
      </c>
    </row>
    <row r="7" ht="18" customHeight="1" spans="1:7">
      <c r="A7" s="199">
        <v>208</v>
      </c>
      <c r="B7" s="200" t="s">
        <v>57</v>
      </c>
      <c r="C7" s="201" t="s">
        <v>107</v>
      </c>
      <c r="D7" s="201" t="s">
        <v>107</v>
      </c>
      <c r="E7" s="201" t="s">
        <v>107</v>
      </c>
      <c r="F7" s="201"/>
      <c r="G7" s="202"/>
    </row>
    <row r="8" ht="18" customHeight="1" spans="1:7">
      <c r="A8" s="199">
        <v>20805</v>
      </c>
      <c r="B8" s="200" t="s">
        <v>58</v>
      </c>
      <c r="C8" s="203"/>
      <c r="D8" s="203"/>
      <c r="E8" s="203"/>
      <c r="F8" s="201"/>
      <c r="G8" s="202"/>
    </row>
    <row r="9" ht="18" customHeight="1" spans="1:7">
      <c r="A9" s="199">
        <v>2080502</v>
      </c>
      <c r="B9" s="200" t="s">
        <v>59</v>
      </c>
      <c r="C9" s="201"/>
      <c r="D9" s="201"/>
      <c r="E9" s="201"/>
      <c r="F9" s="201"/>
      <c r="G9" s="202"/>
    </row>
    <row r="10" ht="18" customHeight="1" spans="1:7">
      <c r="A10" s="199">
        <v>2080505</v>
      </c>
      <c r="B10" s="200" t="s">
        <v>60</v>
      </c>
      <c r="C10" s="201" t="s">
        <v>108</v>
      </c>
      <c r="D10" s="201" t="s">
        <v>108</v>
      </c>
      <c r="E10" s="201" t="s">
        <v>108</v>
      </c>
      <c r="F10" s="201"/>
      <c r="G10" s="202"/>
    </row>
    <row r="11" ht="18" customHeight="1" spans="1:7">
      <c r="A11" s="199" t="s">
        <v>109</v>
      </c>
      <c r="B11" s="200" t="s">
        <v>61</v>
      </c>
      <c r="C11" s="203">
        <v>1.02</v>
      </c>
      <c r="D11" s="203">
        <v>1.02</v>
      </c>
      <c r="E11" s="203">
        <v>1.02</v>
      </c>
      <c r="F11" s="201"/>
      <c r="G11" s="202"/>
    </row>
    <row r="12" ht="18" customHeight="1" spans="1:7">
      <c r="A12" s="199">
        <v>2089999</v>
      </c>
      <c r="B12" s="200" t="s">
        <v>62</v>
      </c>
      <c r="C12" s="203">
        <v>1.02</v>
      </c>
      <c r="D12" s="203">
        <v>1.02</v>
      </c>
      <c r="E12" s="203">
        <v>1.02</v>
      </c>
      <c r="F12" s="201"/>
      <c r="G12" s="202"/>
    </row>
    <row r="13" ht="18" customHeight="1" spans="1:7">
      <c r="A13" s="199">
        <v>210</v>
      </c>
      <c r="B13" s="200" t="s">
        <v>63</v>
      </c>
      <c r="C13" s="203">
        <v>164.18</v>
      </c>
      <c r="D13" s="203">
        <v>164.18</v>
      </c>
      <c r="E13" s="203">
        <v>164.18</v>
      </c>
      <c r="F13" s="204"/>
      <c r="G13" s="202"/>
    </row>
    <row r="14" ht="18" customHeight="1" spans="1:7">
      <c r="A14" s="199">
        <v>21001</v>
      </c>
      <c r="B14" s="200" t="s">
        <v>64</v>
      </c>
      <c r="C14" s="201"/>
      <c r="D14" s="201"/>
      <c r="E14" s="201"/>
      <c r="F14" s="201"/>
      <c r="G14" s="202"/>
    </row>
    <row r="15" ht="18" customHeight="1" spans="1:7">
      <c r="A15" s="199">
        <v>2100101</v>
      </c>
      <c r="B15" s="200" t="s">
        <v>65</v>
      </c>
      <c r="C15" s="201"/>
      <c r="D15" s="201"/>
      <c r="E15" s="201"/>
      <c r="F15" s="204"/>
      <c r="G15" s="202"/>
    </row>
    <row r="16" ht="18" customHeight="1" spans="1:7">
      <c r="A16" s="199">
        <v>2100199</v>
      </c>
      <c r="B16" s="200" t="s">
        <v>66</v>
      </c>
      <c r="C16" s="201"/>
      <c r="D16" s="201"/>
      <c r="E16" s="201"/>
      <c r="F16" s="201"/>
      <c r="G16" s="202"/>
    </row>
    <row r="17" ht="18" customHeight="1" spans="1:7">
      <c r="A17" s="199">
        <v>21002</v>
      </c>
      <c r="B17" s="200" t="s">
        <v>67</v>
      </c>
      <c r="C17" s="201"/>
      <c r="D17" s="201"/>
      <c r="E17" s="201"/>
      <c r="F17" s="201"/>
      <c r="G17" s="202"/>
    </row>
    <row r="18" ht="18" customHeight="1" spans="1:7">
      <c r="A18" s="199">
        <v>2100201</v>
      </c>
      <c r="B18" s="200" t="s">
        <v>68</v>
      </c>
      <c r="C18" s="201"/>
      <c r="D18" s="201"/>
      <c r="E18" s="201"/>
      <c r="F18" s="201"/>
      <c r="G18" s="202"/>
    </row>
    <row r="19" ht="18" customHeight="1" spans="1:7">
      <c r="A19" s="199">
        <v>21003</v>
      </c>
      <c r="B19" s="200" t="s">
        <v>69</v>
      </c>
      <c r="C19" s="203">
        <v>153.55</v>
      </c>
      <c r="D19" s="203">
        <v>153.55</v>
      </c>
      <c r="E19" s="203">
        <v>153.55</v>
      </c>
      <c r="F19" s="201"/>
      <c r="G19" s="202"/>
    </row>
    <row r="20" ht="18" customHeight="1" spans="1:7">
      <c r="A20" s="199">
        <v>2100302</v>
      </c>
      <c r="B20" s="200" t="s">
        <v>70</v>
      </c>
      <c r="C20" s="203">
        <v>153.55</v>
      </c>
      <c r="D20" s="203">
        <v>153.55</v>
      </c>
      <c r="E20" s="203">
        <v>153.55</v>
      </c>
      <c r="F20" s="201"/>
      <c r="G20" s="202"/>
    </row>
    <row r="21" ht="18" customHeight="1" spans="1:7">
      <c r="A21" s="199">
        <v>21004</v>
      </c>
      <c r="B21" s="205" t="s">
        <v>71</v>
      </c>
      <c r="C21" s="201"/>
      <c r="D21" s="201"/>
      <c r="E21" s="201"/>
      <c r="F21" s="201"/>
      <c r="G21" s="202"/>
    </row>
    <row r="22" ht="18" customHeight="1" spans="1:7">
      <c r="A22" s="199">
        <v>2100401</v>
      </c>
      <c r="B22" s="200" t="s">
        <v>72</v>
      </c>
      <c r="C22" s="201"/>
      <c r="D22" s="201"/>
      <c r="E22" s="201"/>
      <c r="F22" s="201"/>
      <c r="G22" s="202"/>
    </row>
    <row r="23" ht="18" customHeight="1" spans="1:7">
      <c r="A23" s="199">
        <v>2100402</v>
      </c>
      <c r="B23" s="200" t="s">
        <v>73</v>
      </c>
      <c r="C23" s="201"/>
      <c r="D23" s="201"/>
      <c r="E23" s="201"/>
      <c r="F23" s="201"/>
      <c r="G23" s="202"/>
    </row>
    <row r="24" ht="18" customHeight="1" spans="1:7">
      <c r="A24" s="199">
        <v>2100403</v>
      </c>
      <c r="B24" s="200" t="s">
        <v>74</v>
      </c>
      <c r="C24" s="201"/>
      <c r="D24" s="201"/>
      <c r="E24" s="201"/>
      <c r="F24" s="201"/>
      <c r="G24" s="202"/>
    </row>
    <row r="25" ht="18" customHeight="1" spans="1:7">
      <c r="A25" s="199">
        <v>2100407</v>
      </c>
      <c r="B25" s="200" t="s">
        <v>75</v>
      </c>
      <c r="C25" s="201"/>
      <c r="D25" s="201"/>
      <c r="E25" s="201"/>
      <c r="F25" s="201"/>
      <c r="G25" s="202"/>
    </row>
    <row r="26" ht="18" customHeight="1" spans="1:7">
      <c r="A26" s="199">
        <v>21011</v>
      </c>
      <c r="B26" s="200" t="s">
        <v>76</v>
      </c>
      <c r="C26" s="203">
        <v>10.63</v>
      </c>
      <c r="D26" s="203">
        <v>10.63</v>
      </c>
      <c r="E26" s="203">
        <v>10.63</v>
      </c>
      <c r="F26" s="201"/>
      <c r="G26" s="202"/>
    </row>
    <row r="27" ht="18" customHeight="1" spans="1:7">
      <c r="A27" s="199">
        <v>2101101</v>
      </c>
      <c r="B27" s="200" t="s">
        <v>77</v>
      </c>
      <c r="C27" s="201"/>
      <c r="D27" s="201"/>
      <c r="E27" s="201"/>
      <c r="F27" s="201"/>
      <c r="G27" s="202"/>
    </row>
    <row r="28" ht="18" customHeight="1" spans="1:7">
      <c r="A28" s="199">
        <v>2101102</v>
      </c>
      <c r="B28" s="200" t="s">
        <v>78</v>
      </c>
      <c r="C28" s="206">
        <v>7</v>
      </c>
      <c r="D28" s="206">
        <v>7</v>
      </c>
      <c r="E28" s="206">
        <v>7</v>
      </c>
      <c r="F28" s="201"/>
      <c r="G28" s="202"/>
    </row>
    <row r="29" ht="18" customHeight="1" spans="1:7">
      <c r="A29" s="199">
        <v>2101103</v>
      </c>
      <c r="B29" s="200" t="s">
        <v>79</v>
      </c>
      <c r="C29" s="203">
        <v>2.88</v>
      </c>
      <c r="D29" s="203">
        <v>2.88</v>
      </c>
      <c r="E29" s="203">
        <v>2.88</v>
      </c>
      <c r="F29" s="201"/>
      <c r="G29" s="202"/>
    </row>
    <row r="30" ht="18" customHeight="1" spans="1:7">
      <c r="A30" s="199">
        <v>2101199</v>
      </c>
      <c r="B30" s="200" t="s">
        <v>80</v>
      </c>
      <c r="C30" s="203">
        <v>0.75</v>
      </c>
      <c r="D30" s="203">
        <v>0.75</v>
      </c>
      <c r="E30" s="203">
        <v>0.75</v>
      </c>
      <c r="F30" s="201"/>
      <c r="G30" s="202"/>
    </row>
    <row r="31" ht="18" customHeight="1" spans="1:7">
      <c r="A31" s="199">
        <v>221</v>
      </c>
      <c r="B31" s="200" t="s">
        <v>81</v>
      </c>
      <c r="C31" s="203">
        <v>14.51</v>
      </c>
      <c r="D31" s="203">
        <v>14.51</v>
      </c>
      <c r="E31" s="203">
        <v>14.51</v>
      </c>
      <c r="F31" s="201"/>
      <c r="G31" s="202"/>
    </row>
    <row r="32" ht="18" customHeight="1" spans="1:7">
      <c r="A32" s="199">
        <v>22102</v>
      </c>
      <c r="B32" s="200" t="s">
        <v>82</v>
      </c>
      <c r="C32" s="201"/>
      <c r="D32" s="201"/>
      <c r="E32" s="201"/>
      <c r="F32" s="201"/>
      <c r="G32" s="202"/>
    </row>
    <row r="33" ht="18" customHeight="1" spans="1:7">
      <c r="A33" s="199">
        <v>2210201</v>
      </c>
      <c r="B33" s="200" t="s">
        <v>83</v>
      </c>
      <c r="C33" s="203">
        <v>14.51</v>
      </c>
      <c r="D33" s="203">
        <v>14.51</v>
      </c>
      <c r="E33" s="203">
        <v>14.51</v>
      </c>
      <c r="F33" s="201"/>
      <c r="G33" s="202"/>
    </row>
    <row r="34" ht="18" customHeight="1" spans="1:7">
      <c r="A34" s="207" t="s">
        <v>84</v>
      </c>
      <c r="B34" s="208" t="s">
        <v>84</v>
      </c>
      <c r="C34" s="15">
        <v>202.92</v>
      </c>
      <c r="D34" s="15">
        <v>202.92</v>
      </c>
      <c r="E34" s="15">
        <v>202.92</v>
      </c>
      <c r="F34" s="15"/>
      <c r="G34" s="15"/>
    </row>
  </sheetData>
  <mergeCells count="7">
    <mergeCell ref="A2:G2"/>
    <mergeCell ref="A3:E3"/>
    <mergeCell ref="A4:B4"/>
    <mergeCell ref="D4:F4"/>
    <mergeCell ref="A34:B34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45"/>
  <sheetViews>
    <sheetView showGridLines="0" showZeros="0" topLeftCell="A16" workbookViewId="0">
      <selection activeCell="D22" sqref="D22"/>
    </sheetView>
  </sheetViews>
  <sheetFormatPr defaultColWidth="9.14166666666667" defaultRowHeight="14.25" customHeight="1"/>
  <cols>
    <col min="1" max="1" width="5.85" customWidth="1"/>
    <col min="2" max="2" width="7.14166666666667" customWidth="1"/>
    <col min="3" max="3" width="44" customWidth="1"/>
    <col min="4" max="4" width="29.575" customWidth="1"/>
    <col min="5" max="13" width="19.425" customWidth="1"/>
    <col min="14" max="14" width="7.575" customWidth="1"/>
    <col min="15" max="15" width="6.28333333333333" customWidth="1"/>
    <col min="16" max="16" width="44" customWidth="1"/>
    <col min="17" max="17" width="21.7166666666667" customWidth="1"/>
    <col min="18" max="26" width="18.85" customWidth="1"/>
  </cols>
  <sheetData>
    <row r="1" ht="12" customHeight="1" spans="1:26">
      <c r="A1" s="171"/>
      <c r="D1" s="55"/>
      <c r="K1" s="55"/>
      <c r="L1" s="55"/>
      <c r="M1" s="55"/>
      <c r="Q1" s="55"/>
      <c r="W1" s="54"/>
      <c r="X1" s="54"/>
      <c r="Y1" s="54"/>
      <c r="Z1" s="53" t="s">
        <v>110</v>
      </c>
    </row>
    <row r="2" ht="39" customHeight="1" spans="1:26">
      <c r="A2" s="172" t="s">
        <v>111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90"/>
    </row>
    <row r="3" ht="19.5" customHeight="1" spans="1:26">
      <c r="A3" s="21" t="str">
        <f>"单位名称："&amp;"曲靖市沾益区金龙街道社区卫生服务中心"</f>
        <v>单位名称：曲靖市沾益区金龙街道社区卫生服务中心</v>
      </c>
      <c r="D3" s="55"/>
      <c r="K3" s="55"/>
      <c r="L3" s="55"/>
      <c r="M3" s="55"/>
      <c r="Q3" s="55"/>
      <c r="W3" s="103"/>
      <c r="X3" s="103"/>
      <c r="Y3" s="103"/>
      <c r="Z3" s="103" t="s">
        <v>2</v>
      </c>
    </row>
    <row r="4" ht="19.5" customHeight="1" spans="1:26">
      <c r="A4" s="173" t="s">
        <v>4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 t="s">
        <v>4</v>
      </c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</row>
    <row r="5" ht="21.75" customHeight="1" spans="1:26">
      <c r="A5" s="174" t="s">
        <v>112</v>
      </c>
      <c r="B5" s="175"/>
      <c r="C5" s="174"/>
      <c r="D5" s="173" t="s">
        <v>29</v>
      </c>
      <c r="E5" s="173" t="s">
        <v>32</v>
      </c>
      <c r="F5" s="173"/>
      <c r="G5" s="173"/>
      <c r="H5" s="173" t="s">
        <v>33</v>
      </c>
      <c r="I5" s="173"/>
      <c r="J5" s="173"/>
      <c r="K5" s="173" t="s">
        <v>34</v>
      </c>
      <c r="L5" s="173"/>
      <c r="M5" s="173"/>
      <c r="N5" s="174" t="s">
        <v>113</v>
      </c>
      <c r="O5" s="175"/>
      <c r="P5" s="174"/>
      <c r="Q5" s="173" t="s">
        <v>29</v>
      </c>
      <c r="R5" s="187" t="s">
        <v>32</v>
      </c>
      <c r="S5" s="188"/>
      <c r="T5" s="189"/>
      <c r="U5" s="187" t="s">
        <v>33</v>
      </c>
      <c r="V5" s="188"/>
      <c r="W5" s="173"/>
      <c r="X5" s="173" t="s">
        <v>34</v>
      </c>
      <c r="Y5" s="173"/>
      <c r="Z5" s="189"/>
    </row>
    <row r="6" ht="17.25" customHeight="1" spans="1:26">
      <c r="A6" s="176" t="s">
        <v>114</v>
      </c>
      <c r="B6" s="176" t="s">
        <v>115</v>
      </c>
      <c r="C6" s="176" t="s">
        <v>47</v>
      </c>
      <c r="D6" s="173"/>
      <c r="E6" s="173" t="s">
        <v>31</v>
      </c>
      <c r="F6" s="173" t="s">
        <v>48</v>
      </c>
      <c r="G6" s="173" t="s">
        <v>49</v>
      </c>
      <c r="H6" s="173" t="s">
        <v>31</v>
      </c>
      <c r="I6" s="173" t="s">
        <v>48</v>
      </c>
      <c r="J6" s="173" t="s">
        <v>49</v>
      </c>
      <c r="K6" s="173" t="s">
        <v>31</v>
      </c>
      <c r="L6" s="173" t="s">
        <v>48</v>
      </c>
      <c r="M6" s="173" t="s">
        <v>49</v>
      </c>
      <c r="N6" s="176" t="s">
        <v>114</v>
      </c>
      <c r="O6" s="176" t="s">
        <v>115</v>
      </c>
      <c r="P6" s="176" t="s">
        <v>47</v>
      </c>
      <c r="Q6" s="173"/>
      <c r="R6" s="173" t="s">
        <v>31</v>
      </c>
      <c r="S6" s="173" t="s">
        <v>48</v>
      </c>
      <c r="T6" s="173" t="s">
        <v>49</v>
      </c>
      <c r="U6" s="173" t="s">
        <v>31</v>
      </c>
      <c r="V6" s="173" t="s">
        <v>48</v>
      </c>
      <c r="W6" s="173" t="s">
        <v>49</v>
      </c>
      <c r="X6" s="173" t="s">
        <v>31</v>
      </c>
      <c r="Y6" s="173" t="s">
        <v>48</v>
      </c>
      <c r="Z6" s="191" t="s">
        <v>49</v>
      </c>
    </row>
    <row r="7" customHeight="1" spans="1:26">
      <c r="A7" s="177" t="s">
        <v>101</v>
      </c>
      <c r="B7" s="177" t="s">
        <v>102</v>
      </c>
      <c r="C7" s="177" t="s">
        <v>103</v>
      </c>
      <c r="D7" s="177" t="s">
        <v>104</v>
      </c>
      <c r="E7" s="178" t="s">
        <v>105</v>
      </c>
      <c r="F7" s="178" t="s">
        <v>106</v>
      </c>
      <c r="G7" s="178" t="s">
        <v>116</v>
      </c>
      <c r="H7" s="178" t="s">
        <v>117</v>
      </c>
      <c r="I7" s="178" t="s">
        <v>118</v>
      </c>
      <c r="J7" s="178" t="s">
        <v>119</v>
      </c>
      <c r="K7" s="178" t="s">
        <v>120</v>
      </c>
      <c r="L7" s="178" t="s">
        <v>121</v>
      </c>
      <c r="M7" s="178" t="s">
        <v>122</v>
      </c>
      <c r="N7" s="178" t="s">
        <v>123</v>
      </c>
      <c r="O7" s="178" t="s">
        <v>124</v>
      </c>
      <c r="P7" s="178" t="s">
        <v>125</v>
      </c>
      <c r="Q7" s="178" t="s">
        <v>126</v>
      </c>
      <c r="R7" s="178" t="s">
        <v>127</v>
      </c>
      <c r="S7" s="178" t="s">
        <v>128</v>
      </c>
      <c r="T7" s="178" t="s">
        <v>129</v>
      </c>
      <c r="U7" s="178" t="s">
        <v>130</v>
      </c>
      <c r="V7" s="178" t="s">
        <v>131</v>
      </c>
      <c r="W7" s="178" t="s">
        <v>132</v>
      </c>
      <c r="X7" s="178" t="s">
        <v>133</v>
      </c>
      <c r="Y7" s="192">
        <v>25</v>
      </c>
      <c r="Z7" s="193">
        <v>26</v>
      </c>
    </row>
    <row r="8" ht="17.25" customHeight="1" spans="1:26">
      <c r="A8" s="179" t="s">
        <v>134</v>
      </c>
      <c r="B8" s="179"/>
      <c r="C8" s="179" t="s">
        <v>135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3" t="s">
        <v>136</v>
      </c>
      <c r="O8" s="13"/>
      <c r="P8" s="184" t="s">
        <v>137</v>
      </c>
      <c r="Q8" s="15">
        <v>197.88</v>
      </c>
      <c r="R8" s="15">
        <v>197.88</v>
      </c>
      <c r="S8" s="15">
        <v>197.88</v>
      </c>
      <c r="T8" s="15"/>
      <c r="U8" s="15"/>
      <c r="V8" s="15"/>
      <c r="W8" s="15"/>
      <c r="X8" s="15"/>
      <c r="Y8" s="15"/>
      <c r="Z8" s="15"/>
    </row>
    <row r="9" ht="17.25" customHeight="1" spans="1:26">
      <c r="A9" s="180"/>
      <c r="B9" s="180" t="s">
        <v>138</v>
      </c>
      <c r="C9" s="180" t="s">
        <v>139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38"/>
      <c r="O9" s="138" t="s">
        <v>138</v>
      </c>
      <c r="P9" s="185" t="s">
        <v>140</v>
      </c>
      <c r="Q9" s="15">
        <v>64.28</v>
      </c>
      <c r="R9" s="15">
        <v>64.28</v>
      </c>
      <c r="S9" s="15">
        <v>64.28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80"/>
      <c r="B10" s="180" t="s">
        <v>141</v>
      </c>
      <c r="C10" s="180" t="s">
        <v>142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38"/>
      <c r="O10" s="138" t="s">
        <v>141</v>
      </c>
      <c r="P10" s="185" t="s">
        <v>143</v>
      </c>
      <c r="Q10" s="15">
        <v>15.75</v>
      </c>
      <c r="R10" s="15">
        <v>15.75</v>
      </c>
      <c r="S10" s="15">
        <v>15.75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80"/>
      <c r="B11" s="180" t="s">
        <v>144</v>
      </c>
      <c r="C11" s="180" t="s">
        <v>145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38"/>
      <c r="O11" s="138" t="s">
        <v>144</v>
      </c>
      <c r="P11" s="185" t="s">
        <v>146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7.25" customHeight="1" spans="1:26">
      <c r="A12" s="179" t="s">
        <v>147</v>
      </c>
      <c r="B12" s="179"/>
      <c r="C12" s="179" t="s">
        <v>148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38"/>
      <c r="O12" s="138" t="s">
        <v>149</v>
      </c>
      <c r="P12" s="185" t="s">
        <v>150</v>
      </c>
      <c r="Q12" s="15">
        <v>68.48</v>
      </c>
      <c r="R12" s="15">
        <v>68.48</v>
      </c>
      <c r="S12" s="15">
        <v>68.48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80"/>
      <c r="B13" s="180" t="s">
        <v>138</v>
      </c>
      <c r="C13" s="180" t="s">
        <v>151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38"/>
      <c r="O13" s="138" t="s">
        <v>152</v>
      </c>
      <c r="P13" s="185" t="s">
        <v>153</v>
      </c>
      <c r="Q13" s="15">
        <v>23.21</v>
      </c>
      <c r="R13" s="15">
        <v>23.21</v>
      </c>
      <c r="S13" s="15">
        <v>23.21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80"/>
      <c r="B14" s="180" t="s">
        <v>141</v>
      </c>
      <c r="C14" s="180" t="s">
        <v>154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38"/>
      <c r="O14" s="138" t="s">
        <v>155</v>
      </c>
      <c r="P14" s="185" t="s">
        <v>156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180"/>
      <c r="B15" s="180" t="s">
        <v>157</v>
      </c>
      <c r="C15" s="180" t="s">
        <v>158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38"/>
      <c r="O15" s="138" t="s">
        <v>119</v>
      </c>
      <c r="P15" s="185" t="s">
        <v>159</v>
      </c>
      <c r="Q15" s="15">
        <v>7</v>
      </c>
      <c r="R15" s="15">
        <v>7</v>
      </c>
      <c r="S15" s="15">
        <v>7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80"/>
      <c r="B16" s="180" t="s">
        <v>160</v>
      </c>
      <c r="C16" s="180" t="s">
        <v>161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38"/>
      <c r="O16" s="138" t="s">
        <v>120</v>
      </c>
      <c r="P16" s="185" t="s">
        <v>162</v>
      </c>
      <c r="Q16" s="15">
        <v>2.88</v>
      </c>
      <c r="R16" s="15">
        <v>2.88</v>
      </c>
      <c r="S16" s="15">
        <v>2.88</v>
      </c>
      <c r="T16" s="15"/>
      <c r="U16" s="15"/>
      <c r="V16" s="15"/>
      <c r="W16" s="15"/>
      <c r="X16" s="15"/>
      <c r="Y16" s="15"/>
      <c r="Z16" s="15"/>
    </row>
    <row r="17" ht="17.25" customHeight="1" spans="1:26">
      <c r="A17" s="180"/>
      <c r="B17" s="180" t="s">
        <v>152</v>
      </c>
      <c r="C17" s="180" t="s">
        <v>163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38"/>
      <c r="O17" s="138" t="s">
        <v>121</v>
      </c>
      <c r="P17" s="185" t="s">
        <v>164</v>
      </c>
      <c r="Q17" s="15">
        <v>1.77</v>
      </c>
      <c r="R17" s="15">
        <v>1.77</v>
      </c>
      <c r="S17" s="15">
        <v>1.77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79" t="s">
        <v>165</v>
      </c>
      <c r="B18" s="179"/>
      <c r="C18" s="179" t="s">
        <v>166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38"/>
      <c r="O18" s="138" t="s">
        <v>122</v>
      </c>
      <c r="P18" s="185" t="s">
        <v>145</v>
      </c>
      <c r="Q18" s="15">
        <v>14.51</v>
      </c>
      <c r="R18" s="15">
        <v>14.51</v>
      </c>
      <c r="S18" s="15">
        <v>14.51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80"/>
      <c r="B19" s="180" t="s">
        <v>138</v>
      </c>
      <c r="C19" s="180" t="s">
        <v>167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3" t="s">
        <v>168</v>
      </c>
      <c r="O19" s="13"/>
      <c r="P19" s="184" t="s">
        <v>169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7.25" customHeight="1" spans="1:26">
      <c r="A20" s="179" t="s">
        <v>170</v>
      </c>
      <c r="B20" s="179"/>
      <c r="C20" s="179" t="s">
        <v>171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38"/>
      <c r="O20" s="138" t="s">
        <v>138</v>
      </c>
      <c r="P20" s="185" t="s">
        <v>172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7.25" customHeight="1" spans="1:26">
      <c r="A21" s="180"/>
      <c r="B21" s="180" t="s">
        <v>141</v>
      </c>
      <c r="C21" s="180" t="s">
        <v>173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38"/>
      <c r="O21" s="138" t="s">
        <v>141</v>
      </c>
      <c r="P21" s="185" t="s">
        <v>174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7.25" customHeight="1" spans="1:26">
      <c r="A22" s="179" t="s">
        <v>175</v>
      </c>
      <c r="B22" s="179"/>
      <c r="C22" s="179" t="s">
        <v>176</v>
      </c>
      <c r="D22" s="15">
        <v>197.88</v>
      </c>
      <c r="E22" s="15">
        <v>197.88</v>
      </c>
      <c r="F22" s="15">
        <v>197.88</v>
      </c>
      <c r="G22" s="15"/>
      <c r="H22" s="15"/>
      <c r="I22" s="15"/>
      <c r="J22" s="15"/>
      <c r="K22" s="15"/>
      <c r="L22" s="15"/>
      <c r="M22" s="15"/>
      <c r="N22" s="138"/>
      <c r="O22" s="138" t="s">
        <v>120</v>
      </c>
      <c r="P22" s="185" t="s">
        <v>177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7.25" customHeight="1" spans="1:26">
      <c r="A23" s="180"/>
      <c r="B23" s="180" t="s">
        <v>138</v>
      </c>
      <c r="C23" s="180" t="s">
        <v>137</v>
      </c>
      <c r="D23" s="15">
        <v>197.88</v>
      </c>
      <c r="E23" s="15">
        <v>197.88</v>
      </c>
      <c r="F23" s="15">
        <v>197.88</v>
      </c>
      <c r="G23" s="15"/>
      <c r="H23" s="15"/>
      <c r="I23" s="15"/>
      <c r="J23" s="15"/>
      <c r="K23" s="15"/>
      <c r="L23" s="15"/>
      <c r="M23" s="15"/>
      <c r="N23" s="138"/>
      <c r="O23" s="138" t="s">
        <v>122</v>
      </c>
      <c r="P23" s="185" t="s">
        <v>178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7.25" customHeight="1" spans="1:26">
      <c r="A24" s="180"/>
      <c r="B24" s="180" t="s">
        <v>141</v>
      </c>
      <c r="C24" s="180" t="s">
        <v>169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38"/>
      <c r="O24" s="138" t="s">
        <v>124</v>
      </c>
      <c r="P24" s="185" t="s">
        <v>154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7.25" customHeight="1" spans="1:26">
      <c r="A25" s="179" t="s">
        <v>179</v>
      </c>
      <c r="B25" s="179"/>
      <c r="C25" s="179" t="s">
        <v>180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38"/>
      <c r="O25" s="138" t="s">
        <v>127</v>
      </c>
      <c r="P25" s="185" t="s">
        <v>181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7.25" customHeight="1" spans="1:26">
      <c r="A26" s="180"/>
      <c r="B26" s="180" t="s">
        <v>138</v>
      </c>
      <c r="C26" s="180" t="s">
        <v>182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38"/>
      <c r="O26" s="138" t="s">
        <v>183</v>
      </c>
      <c r="P26" s="185" t="s">
        <v>184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7.25" customHeight="1" spans="1:26">
      <c r="A27" s="180"/>
      <c r="B27" s="180" t="s">
        <v>141</v>
      </c>
      <c r="C27" s="180" t="s">
        <v>185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38"/>
      <c r="O27" s="138" t="s">
        <v>186</v>
      </c>
      <c r="P27" s="185" t="s">
        <v>161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7.25" customHeight="1" spans="1:26">
      <c r="A28" s="179" t="s">
        <v>187</v>
      </c>
      <c r="B28" s="179"/>
      <c r="C28" s="179" t="s">
        <v>188</v>
      </c>
      <c r="D28" s="15">
        <v>5.04</v>
      </c>
      <c r="E28" s="15">
        <v>5.04</v>
      </c>
      <c r="F28" s="15">
        <v>5.04</v>
      </c>
      <c r="G28" s="15"/>
      <c r="H28" s="15"/>
      <c r="I28" s="15"/>
      <c r="J28" s="15"/>
      <c r="K28" s="15"/>
      <c r="L28" s="15"/>
      <c r="M28" s="15"/>
      <c r="N28" s="138"/>
      <c r="O28" s="138" t="s">
        <v>189</v>
      </c>
      <c r="P28" s="185" t="s">
        <v>163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7.25" customHeight="1" spans="1:26">
      <c r="A29" s="180"/>
      <c r="B29" s="180" t="s">
        <v>138</v>
      </c>
      <c r="C29" s="180" t="s">
        <v>190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38"/>
      <c r="O29" s="138" t="s">
        <v>191</v>
      </c>
      <c r="P29" s="185" t="s">
        <v>192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7.25" customHeight="1" spans="1:26">
      <c r="A30" s="180"/>
      <c r="B30" s="180" t="s">
        <v>160</v>
      </c>
      <c r="C30" s="180" t="s">
        <v>193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38"/>
      <c r="O30" s="138" t="s">
        <v>194</v>
      </c>
      <c r="P30" s="185" t="s">
        <v>195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7.25" customHeight="1" spans="1:26">
      <c r="A31" s="180"/>
      <c r="B31" s="180" t="s">
        <v>194</v>
      </c>
      <c r="C31" s="180" t="s">
        <v>196</v>
      </c>
      <c r="D31" s="15">
        <v>5.04</v>
      </c>
      <c r="E31" s="15">
        <v>5.04</v>
      </c>
      <c r="F31" s="15">
        <v>5.04</v>
      </c>
      <c r="G31" s="15"/>
      <c r="H31" s="15"/>
      <c r="I31" s="15"/>
      <c r="J31" s="15"/>
      <c r="K31" s="15"/>
      <c r="L31" s="15"/>
      <c r="M31" s="15"/>
      <c r="N31" s="13" t="s">
        <v>197</v>
      </c>
      <c r="O31" s="13"/>
      <c r="P31" s="184" t="s">
        <v>188</v>
      </c>
      <c r="Q31" s="15">
        <v>5.04</v>
      </c>
      <c r="R31" s="15">
        <v>5.04</v>
      </c>
      <c r="S31" s="15">
        <v>5.04</v>
      </c>
      <c r="T31" s="15"/>
      <c r="U31" s="15"/>
      <c r="V31" s="15"/>
      <c r="W31" s="15"/>
      <c r="X31" s="15"/>
      <c r="Y31" s="15"/>
      <c r="Z31" s="15"/>
    </row>
    <row r="32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8"/>
      <c r="O32" s="138" t="s">
        <v>138</v>
      </c>
      <c r="P32" s="185" t="s">
        <v>198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7.25" customHeight="1" spans="1:2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8"/>
      <c r="O33" s="138" t="s">
        <v>141</v>
      </c>
      <c r="P33" s="185" t="s">
        <v>199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7.25" customHeight="1" spans="1:2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8"/>
      <c r="O34" s="138" t="s">
        <v>157</v>
      </c>
      <c r="P34" s="185" t="s">
        <v>200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7.25" customHeight="1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8"/>
      <c r="O35" s="138" t="s">
        <v>160</v>
      </c>
      <c r="P35" s="185" t="s">
        <v>201</v>
      </c>
      <c r="Q35" s="15">
        <v>5.04</v>
      </c>
      <c r="R35" s="15">
        <v>5.04</v>
      </c>
      <c r="S35" s="15">
        <v>5.04</v>
      </c>
      <c r="T35" s="15"/>
      <c r="U35" s="15"/>
      <c r="V35" s="15"/>
      <c r="W35" s="15"/>
      <c r="X35" s="15"/>
      <c r="Y35" s="15"/>
      <c r="Z35" s="15"/>
    </row>
    <row r="36" ht="17.25" customHeight="1" spans="1:2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8"/>
      <c r="O36" s="138" t="s">
        <v>149</v>
      </c>
      <c r="P36" s="185" t="s">
        <v>202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7.25" customHeight="1" spans="1:2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8"/>
      <c r="O37" s="138" t="s">
        <v>194</v>
      </c>
      <c r="P37" s="185" t="s">
        <v>203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7.25" customHeight="1" spans="1:2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 t="s">
        <v>204</v>
      </c>
      <c r="O38" s="13"/>
      <c r="P38" s="184" t="s">
        <v>205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7.25" customHeight="1" spans="1:2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8"/>
      <c r="O39" s="138" t="s">
        <v>138</v>
      </c>
      <c r="P39" s="185" t="s">
        <v>167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7.25" customHeight="1" spans="1:2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8"/>
      <c r="O40" s="138" t="s">
        <v>160</v>
      </c>
      <c r="P40" s="185" t="s">
        <v>173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7.25" customHeight="1" spans="1:2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 t="s">
        <v>206</v>
      </c>
      <c r="O41" s="13"/>
      <c r="P41" s="184" t="s">
        <v>207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7.25" customHeight="1" spans="1:26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8"/>
      <c r="O42" s="138" t="s">
        <v>138</v>
      </c>
      <c r="P42" s="185" t="s">
        <v>167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7.25" customHeight="1" spans="1:26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8"/>
      <c r="O43" s="138" t="s">
        <v>141</v>
      </c>
      <c r="P43" s="185" t="s">
        <v>208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7.25" customHeight="1" spans="1:26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8"/>
      <c r="O44" s="138" t="s">
        <v>144</v>
      </c>
      <c r="P44" s="185" t="s">
        <v>209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20.25" customHeight="1" spans="1:26">
      <c r="A45" s="181" t="s">
        <v>23</v>
      </c>
      <c r="B45" s="182"/>
      <c r="C45" s="183"/>
      <c r="D45" s="15">
        <v>202.92</v>
      </c>
      <c r="E45" s="15">
        <v>202.92</v>
      </c>
      <c r="F45" s="15">
        <v>202.92</v>
      </c>
      <c r="G45" s="15"/>
      <c r="H45" s="15"/>
      <c r="I45" s="15"/>
      <c r="J45" s="15"/>
      <c r="K45" s="15"/>
      <c r="L45" s="15"/>
      <c r="M45" s="15"/>
      <c r="N45" s="186" t="s">
        <v>23</v>
      </c>
      <c r="O45" s="186"/>
      <c r="P45" s="186"/>
      <c r="Q45" s="15">
        <v>202.92</v>
      </c>
      <c r="R45" s="15">
        <v>202.92</v>
      </c>
      <c r="S45" s="15">
        <v>202.92</v>
      </c>
      <c r="T45" s="15"/>
      <c r="U45" s="15"/>
      <c r="V45" s="15"/>
      <c r="W45" s="15"/>
      <c r="X45" s="15"/>
      <c r="Y45" s="15"/>
      <c r="Z45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5:C45"/>
    <mergeCell ref="N45:P45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B8" sqref="B8"/>
    </sheetView>
  </sheetViews>
  <sheetFormatPr defaultColWidth="9.14166666666667" defaultRowHeight="14.25" customHeight="1" outlineLevelRow="7" outlineLevelCol="5"/>
  <cols>
    <col min="1" max="2" width="27.425" customWidth="1"/>
    <col min="3" max="3" width="17.2833333333333" customWidth="1"/>
    <col min="4" max="5" width="26.2833333333333" customWidth="1"/>
    <col min="6" max="6" width="18.7166666666667" customWidth="1"/>
  </cols>
  <sheetData>
    <row r="1" customHeight="1" spans="1:6">
      <c r="A1" s="166"/>
      <c r="B1" s="166"/>
      <c r="C1" s="69"/>
      <c r="F1" s="167" t="s">
        <v>210</v>
      </c>
    </row>
    <row r="2" ht="25.5" customHeight="1" spans="1:6">
      <c r="A2" s="168" t="s">
        <v>211</v>
      </c>
      <c r="B2" s="168"/>
      <c r="C2" s="168"/>
      <c r="D2" s="168"/>
      <c r="E2" s="168"/>
      <c r="F2" s="168"/>
    </row>
    <row r="3" ht="15.75" customHeight="1" spans="1:6">
      <c r="A3" s="4" t="str">
        <f>"单位名称："&amp;"曲靖市沾益区金龙街道社区卫生服务中心"</f>
        <v>单位名称：曲靖市沾益区金龙街道社区卫生服务中心</v>
      </c>
      <c r="B3" s="166"/>
      <c r="C3" s="69"/>
      <c r="F3" s="281" t="s">
        <v>2</v>
      </c>
    </row>
    <row r="4" ht="19.5" customHeight="1" spans="1:6">
      <c r="A4" s="9" t="s">
        <v>212</v>
      </c>
      <c r="B4" s="10" t="s">
        <v>213</v>
      </c>
      <c r="C4" s="10" t="s">
        <v>214</v>
      </c>
      <c r="D4" s="10"/>
      <c r="E4" s="10"/>
      <c r="F4" s="10" t="s">
        <v>215</v>
      </c>
    </row>
    <row r="5" ht="19.5" customHeight="1" spans="1:6">
      <c r="A5" s="9"/>
      <c r="B5" s="10"/>
      <c r="C5" s="63" t="s">
        <v>31</v>
      </c>
      <c r="D5" s="63" t="s">
        <v>216</v>
      </c>
      <c r="E5" s="63" t="s">
        <v>217</v>
      </c>
      <c r="F5" s="10"/>
    </row>
    <row r="6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5"/>
      <c r="B7" s="15"/>
      <c r="C7" s="15"/>
      <c r="D7" s="15"/>
      <c r="E7" s="15"/>
      <c r="F7" s="15"/>
    </row>
    <row r="8" customHeight="1" spans="1:1">
      <c r="A8" t="s">
        <v>218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5"/>
  <sheetViews>
    <sheetView showZeros="0" topLeftCell="B1" workbookViewId="0">
      <selection activeCell="N10" sqref="N10"/>
    </sheetView>
  </sheetViews>
  <sheetFormatPr defaultColWidth="9.14166666666667" defaultRowHeight="14.25" customHeight="1"/>
  <cols>
    <col min="1" max="1" width="32.85" customWidth="1"/>
    <col min="2" max="2" width="20.7166666666667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" customWidth="1"/>
    <col min="9" max="9" width="11" customWidth="1"/>
    <col min="10" max="10" width="15.425" customWidth="1"/>
    <col min="11" max="11" width="10.7" customWidth="1"/>
    <col min="12" max="13" width="11.1416666666667" customWidth="1"/>
    <col min="15" max="15" width="11.1416666666667" customWidth="1"/>
    <col min="16" max="16" width="11.85" customWidth="1"/>
    <col min="20" max="20" width="12.1416666666667" customWidth="1"/>
    <col min="21" max="23" width="12.2833333333333" customWidth="1"/>
    <col min="24" max="24" width="12.7" customWidth="1"/>
    <col min="25" max="26" width="11.1416666666667" customWidth="1"/>
  </cols>
  <sheetData>
    <row r="1" ht="16.5" customHeight="1" spans="2:26">
      <c r="B1" s="147"/>
      <c r="D1" s="148"/>
      <c r="E1" s="148"/>
      <c r="F1" s="148"/>
      <c r="G1" s="148"/>
      <c r="H1" s="149"/>
      <c r="I1" s="149"/>
      <c r="K1" s="149"/>
      <c r="L1" s="149"/>
      <c r="M1" s="149"/>
      <c r="P1" s="149"/>
      <c r="T1" s="149"/>
      <c r="X1" s="147"/>
      <c r="Z1" s="53" t="s">
        <v>219</v>
      </c>
    </row>
    <row r="2" ht="26.25" customHeight="1" spans="1:26">
      <c r="A2" s="50" t="s">
        <v>220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5" customHeight="1" spans="1:26">
      <c r="A3" s="4" t="str">
        <f>"单位名称："&amp;"曲靖市沾益区金龙街道社区卫生服务中心"</f>
        <v>单位名称：曲靖市沾益区金龙街道社区卫生服务中心</v>
      </c>
      <c r="B3" s="150"/>
      <c r="C3" s="150"/>
      <c r="D3" s="150"/>
      <c r="E3" s="150"/>
      <c r="F3" s="150"/>
      <c r="G3" s="150"/>
      <c r="H3" s="151"/>
      <c r="I3" s="151"/>
      <c r="J3" s="6"/>
      <c r="K3" s="151"/>
      <c r="L3" s="151"/>
      <c r="M3" s="151"/>
      <c r="N3" s="6"/>
      <c r="O3" s="6"/>
      <c r="P3" s="151"/>
      <c r="Q3" s="6"/>
      <c r="R3" s="6"/>
      <c r="S3" s="6"/>
      <c r="T3" s="151"/>
      <c r="X3" s="147"/>
      <c r="Z3" s="282" t="s">
        <v>2</v>
      </c>
    </row>
    <row r="4" ht="18" customHeight="1" spans="1:26">
      <c r="A4" s="152" t="s">
        <v>221</v>
      </c>
      <c r="B4" s="152" t="s">
        <v>222</v>
      </c>
      <c r="C4" s="152" t="s">
        <v>223</v>
      </c>
      <c r="D4" s="152" t="s">
        <v>224</v>
      </c>
      <c r="E4" s="152" t="s">
        <v>225</v>
      </c>
      <c r="F4" s="152" t="s">
        <v>226</v>
      </c>
      <c r="G4" s="152" t="s">
        <v>227</v>
      </c>
      <c r="H4" s="64" t="s">
        <v>228</v>
      </c>
      <c r="I4" s="64" t="s">
        <v>228</v>
      </c>
      <c r="J4" s="10"/>
      <c r="K4" s="64"/>
      <c r="L4" s="64"/>
      <c r="M4" s="64"/>
      <c r="N4" s="10"/>
      <c r="O4" s="10"/>
      <c r="P4" s="64"/>
      <c r="Q4" s="10"/>
      <c r="R4" s="10"/>
      <c r="S4" s="10"/>
      <c r="T4" s="164" t="s">
        <v>35</v>
      </c>
      <c r="U4" s="64" t="s">
        <v>36</v>
      </c>
      <c r="V4" s="64"/>
      <c r="W4" s="64"/>
      <c r="X4" s="64"/>
      <c r="Y4" s="64"/>
      <c r="Z4" s="64"/>
    </row>
    <row r="5" ht="18" customHeight="1" spans="1:26">
      <c r="A5" s="153"/>
      <c r="B5" s="154"/>
      <c r="C5" s="153"/>
      <c r="D5" s="153"/>
      <c r="E5" s="153"/>
      <c r="F5" s="153"/>
      <c r="G5" s="153"/>
      <c r="H5" s="64" t="s">
        <v>229</v>
      </c>
      <c r="I5" s="64" t="s">
        <v>32</v>
      </c>
      <c r="J5" s="10"/>
      <c r="K5" s="64"/>
      <c r="L5" s="64"/>
      <c r="M5" s="64"/>
      <c r="N5" s="10"/>
      <c r="O5" s="10"/>
      <c r="P5" s="64"/>
      <c r="Q5" s="10" t="s">
        <v>230</v>
      </c>
      <c r="R5" s="10"/>
      <c r="S5" s="10"/>
      <c r="T5" s="152" t="s">
        <v>35</v>
      </c>
      <c r="U5" s="64" t="s">
        <v>36</v>
      </c>
      <c r="V5" s="164" t="s">
        <v>37</v>
      </c>
      <c r="W5" s="64" t="s">
        <v>36</v>
      </c>
      <c r="X5" s="164" t="s">
        <v>39</v>
      </c>
      <c r="Y5" s="164" t="s">
        <v>40</v>
      </c>
      <c r="Z5" s="162" t="s">
        <v>41</v>
      </c>
    </row>
    <row r="6" customHeight="1" spans="1:26">
      <c r="A6" s="155"/>
      <c r="B6" s="155"/>
      <c r="C6" s="155"/>
      <c r="D6" s="155"/>
      <c r="E6" s="155"/>
      <c r="F6" s="155"/>
      <c r="G6" s="155"/>
      <c r="H6" s="155"/>
      <c r="I6" s="161" t="s">
        <v>231</v>
      </c>
      <c r="J6" s="162" t="s">
        <v>232</v>
      </c>
      <c r="K6" s="152" t="s">
        <v>233</v>
      </c>
      <c r="L6" s="152" t="s">
        <v>234</v>
      </c>
      <c r="M6" s="152" t="s">
        <v>235</v>
      </c>
      <c r="N6" s="152" t="s">
        <v>236</v>
      </c>
      <c r="O6" s="152" t="s">
        <v>33</v>
      </c>
      <c r="P6" s="152" t="s">
        <v>34</v>
      </c>
      <c r="Q6" s="152" t="s">
        <v>32</v>
      </c>
      <c r="R6" s="152" t="s">
        <v>33</v>
      </c>
      <c r="S6" s="152" t="s">
        <v>34</v>
      </c>
      <c r="T6" s="155"/>
      <c r="U6" s="152" t="s">
        <v>31</v>
      </c>
      <c r="V6" s="152" t="s">
        <v>37</v>
      </c>
      <c r="W6" s="152" t="s">
        <v>237</v>
      </c>
      <c r="X6" s="152" t="s">
        <v>39</v>
      </c>
      <c r="Y6" s="152" t="s">
        <v>40</v>
      </c>
      <c r="Z6" s="152" t="s">
        <v>41</v>
      </c>
    </row>
    <row r="7" ht="37.5" customHeight="1" spans="1:26">
      <c r="A7" s="156"/>
      <c r="B7" s="156"/>
      <c r="C7" s="156"/>
      <c r="D7" s="156"/>
      <c r="E7" s="156"/>
      <c r="F7" s="156"/>
      <c r="G7" s="156"/>
      <c r="H7" s="156"/>
      <c r="I7" s="52" t="s">
        <v>31</v>
      </c>
      <c r="J7" s="52" t="s">
        <v>238</v>
      </c>
      <c r="K7" s="163" t="s">
        <v>232</v>
      </c>
      <c r="L7" s="163" t="s">
        <v>234</v>
      </c>
      <c r="M7" s="163" t="s">
        <v>235</v>
      </c>
      <c r="N7" s="163" t="s">
        <v>236</v>
      </c>
      <c r="O7" s="163" t="s">
        <v>236</v>
      </c>
      <c r="P7" s="163" t="s">
        <v>236</v>
      </c>
      <c r="Q7" s="163" t="s">
        <v>234</v>
      </c>
      <c r="R7" s="163" t="s">
        <v>235</v>
      </c>
      <c r="S7" s="163" t="s">
        <v>236</v>
      </c>
      <c r="T7" s="163" t="s">
        <v>35</v>
      </c>
      <c r="U7" s="163" t="s">
        <v>31</v>
      </c>
      <c r="V7" s="163" t="s">
        <v>37</v>
      </c>
      <c r="W7" s="163" t="s">
        <v>237</v>
      </c>
      <c r="X7" s="163" t="s">
        <v>39</v>
      </c>
      <c r="Y7" s="163" t="s">
        <v>40</v>
      </c>
      <c r="Z7" s="163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68">
        <v>25</v>
      </c>
      <c r="Z8" s="165">
        <v>26</v>
      </c>
    </row>
    <row r="9" ht="23.25" customHeight="1" outlineLevel="2" spans="1:26">
      <c r="A9" s="157" t="s">
        <v>43</v>
      </c>
      <c r="B9" s="13" t="s">
        <v>239</v>
      </c>
      <c r="C9" s="13" t="s">
        <v>240</v>
      </c>
      <c r="D9" s="13" t="s">
        <v>241</v>
      </c>
      <c r="E9" s="13" t="s">
        <v>242</v>
      </c>
      <c r="F9" s="13" t="s">
        <v>243</v>
      </c>
      <c r="G9" s="13" t="s">
        <v>140</v>
      </c>
      <c r="H9" s="15">
        <v>64.28</v>
      </c>
      <c r="I9" s="15">
        <v>64.28</v>
      </c>
      <c r="J9" s="15"/>
      <c r="K9" s="15"/>
      <c r="L9" s="15"/>
      <c r="M9" s="15"/>
      <c r="N9" s="15">
        <v>64.28</v>
      </c>
      <c r="O9" s="13"/>
      <c r="P9" s="13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2" spans="1:26">
      <c r="A10" s="157" t="s">
        <v>43</v>
      </c>
      <c r="B10" s="13" t="s">
        <v>244</v>
      </c>
      <c r="C10" s="13" t="s">
        <v>245</v>
      </c>
      <c r="D10" s="13" t="s">
        <v>241</v>
      </c>
      <c r="E10" s="13" t="s">
        <v>242</v>
      </c>
      <c r="F10" s="13" t="s">
        <v>246</v>
      </c>
      <c r="G10" s="13" t="s">
        <v>143</v>
      </c>
      <c r="H10" s="15">
        <v>10.44</v>
      </c>
      <c r="I10" s="15">
        <v>10.44</v>
      </c>
      <c r="J10" s="15"/>
      <c r="K10" s="15"/>
      <c r="L10" s="15"/>
      <c r="M10" s="15"/>
      <c r="N10" s="15">
        <v>10.44</v>
      </c>
      <c r="O10" s="13"/>
      <c r="P10" s="13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2" spans="1:26">
      <c r="A11" s="157" t="s">
        <v>43</v>
      </c>
      <c r="B11" s="13" t="s">
        <v>239</v>
      </c>
      <c r="C11" s="13" t="s">
        <v>240</v>
      </c>
      <c r="D11" s="13" t="s">
        <v>241</v>
      </c>
      <c r="E11" s="13" t="s">
        <v>242</v>
      </c>
      <c r="F11" s="13" t="s">
        <v>246</v>
      </c>
      <c r="G11" s="13" t="s">
        <v>143</v>
      </c>
      <c r="H11" s="15">
        <v>5.31</v>
      </c>
      <c r="I11" s="15">
        <v>5.31</v>
      </c>
      <c r="J11" s="15"/>
      <c r="K11" s="15"/>
      <c r="L11" s="15"/>
      <c r="M11" s="15"/>
      <c r="N11" s="15">
        <v>5.31</v>
      </c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2" spans="1:26">
      <c r="A12" s="157" t="s">
        <v>43</v>
      </c>
      <c r="B12" s="13" t="s">
        <v>239</v>
      </c>
      <c r="C12" s="13" t="s">
        <v>240</v>
      </c>
      <c r="D12" s="13" t="s">
        <v>241</v>
      </c>
      <c r="E12" s="13" t="s">
        <v>242</v>
      </c>
      <c r="F12" s="13" t="s">
        <v>247</v>
      </c>
      <c r="G12" s="13" t="s">
        <v>150</v>
      </c>
      <c r="H12" s="15">
        <v>5.36</v>
      </c>
      <c r="I12" s="15">
        <v>5.36</v>
      </c>
      <c r="J12" s="15"/>
      <c r="K12" s="15"/>
      <c r="L12" s="15"/>
      <c r="M12" s="15"/>
      <c r="N12" s="15">
        <v>5.36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2" spans="1:26">
      <c r="A13" s="157" t="s">
        <v>43</v>
      </c>
      <c r="B13" s="13" t="s">
        <v>239</v>
      </c>
      <c r="C13" s="13" t="s">
        <v>240</v>
      </c>
      <c r="D13" s="13" t="s">
        <v>241</v>
      </c>
      <c r="E13" s="13" t="s">
        <v>242</v>
      </c>
      <c r="F13" s="13" t="s">
        <v>247</v>
      </c>
      <c r="G13" s="13" t="s">
        <v>150</v>
      </c>
      <c r="H13" s="15">
        <v>26.78</v>
      </c>
      <c r="I13" s="15">
        <v>26.78</v>
      </c>
      <c r="J13" s="15"/>
      <c r="K13" s="15"/>
      <c r="L13" s="15"/>
      <c r="M13" s="15"/>
      <c r="N13" s="15">
        <v>26.78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2" spans="1:26">
      <c r="A14" s="157" t="s">
        <v>43</v>
      </c>
      <c r="B14" s="13" t="s">
        <v>248</v>
      </c>
      <c r="C14" s="13" t="s">
        <v>249</v>
      </c>
      <c r="D14" s="13" t="s">
        <v>241</v>
      </c>
      <c r="E14" s="13" t="s">
        <v>242</v>
      </c>
      <c r="F14" s="13" t="s">
        <v>247</v>
      </c>
      <c r="G14" s="13" t="s">
        <v>150</v>
      </c>
      <c r="H14" s="15">
        <v>7.48</v>
      </c>
      <c r="I14" s="15">
        <v>7.48</v>
      </c>
      <c r="J14" s="15"/>
      <c r="K14" s="15"/>
      <c r="L14" s="15"/>
      <c r="M14" s="15"/>
      <c r="N14" s="15">
        <v>7.48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2" spans="1:26">
      <c r="A15" s="157" t="s">
        <v>43</v>
      </c>
      <c r="B15" s="13" t="s">
        <v>239</v>
      </c>
      <c r="C15" s="13" t="s">
        <v>240</v>
      </c>
      <c r="D15" s="13" t="s">
        <v>241</v>
      </c>
      <c r="E15" s="13" t="s">
        <v>242</v>
      </c>
      <c r="F15" s="13" t="s">
        <v>247</v>
      </c>
      <c r="G15" s="13" t="s">
        <v>150</v>
      </c>
      <c r="H15" s="15">
        <v>28.86</v>
      </c>
      <c r="I15" s="15">
        <v>28.86</v>
      </c>
      <c r="J15" s="15"/>
      <c r="K15" s="15"/>
      <c r="L15" s="15"/>
      <c r="M15" s="15"/>
      <c r="N15" s="15">
        <v>28.86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2" spans="1:26">
      <c r="A16" s="157" t="s">
        <v>43</v>
      </c>
      <c r="B16" s="13" t="s">
        <v>250</v>
      </c>
      <c r="C16" s="13" t="s">
        <v>142</v>
      </c>
      <c r="D16" s="13" t="s">
        <v>251</v>
      </c>
      <c r="E16" s="13" t="s">
        <v>252</v>
      </c>
      <c r="F16" s="13" t="s">
        <v>253</v>
      </c>
      <c r="G16" s="13" t="s">
        <v>153</v>
      </c>
      <c r="H16" s="15">
        <v>23.21</v>
      </c>
      <c r="I16" s="15">
        <v>23.21</v>
      </c>
      <c r="J16" s="15"/>
      <c r="K16" s="15"/>
      <c r="L16" s="15"/>
      <c r="M16" s="15"/>
      <c r="N16" s="15">
        <v>23.21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2" spans="1:26">
      <c r="A17" s="157" t="s">
        <v>43</v>
      </c>
      <c r="B17" s="13" t="s">
        <v>250</v>
      </c>
      <c r="C17" s="13" t="s">
        <v>142</v>
      </c>
      <c r="D17" s="13" t="s">
        <v>254</v>
      </c>
      <c r="E17" s="13" t="s">
        <v>255</v>
      </c>
      <c r="F17" s="13" t="s">
        <v>256</v>
      </c>
      <c r="G17" s="13" t="s">
        <v>159</v>
      </c>
      <c r="H17" s="15">
        <v>7</v>
      </c>
      <c r="I17" s="15">
        <v>7</v>
      </c>
      <c r="J17" s="15"/>
      <c r="K17" s="15"/>
      <c r="L17" s="15"/>
      <c r="M17" s="15"/>
      <c r="N17" s="15">
        <v>7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2" spans="1:26">
      <c r="A18" s="157" t="s">
        <v>43</v>
      </c>
      <c r="B18" s="13" t="s">
        <v>257</v>
      </c>
      <c r="C18" s="13" t="s">
        <v>258</v>
      </c>
      <c r="D18" s="13" t="s">
        <v>259</v>
      </c>
      <c r="E18" s="13" t="s">
        <v>258</v>
      </c>
      <c r="F18" s="13" t="s">
        <v>260</v>
      </c>
      <c r="G18" s="13" t="s">
        <v>162</v>
      </c>
      <c r="H18" s="15">
        <v>2.88</v>
      </c>
      <c r="I18" s="15">
        <v>2.88</v>
      </c>
      <c r="J18" s="15"/>
      <c r="K18" s="15"/>
      <c r="L18" s="15"/>
      <c r="M18" s="15"/>
      <c r="N18" s="15">
        <v>2.88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2" spans="1:26">
      <c r="A19" s="157" t="s">
        <v>43</v>
      </c>
      <c r="B19" s="13" t="s">
        <v>250</v>
      </c>
      <c r="C19" s="13" t="s">
        <v>142</v>
      </c>
      <c r="D19" s="13" t="s">
        <v>261</v>
      </c>
      <c r="E19" s="13" t="s">
        <v>262</v>
      </c>
      <c r="F19" s="13" t="s">
        <v>263</v>
      </c>
      <c r="G19" s="13" t="s">
        <v>164</v>
      </c>
      <c r="H19" s="15">
        <v>0.29</v>
      </c>
      <c r="I19" s="15">
        <v>0.29</v>
      </c>
      <c r="J19" s="15"/>
      <c r="K19" s="15"/>
      <c r="L19" s="15"/>
      <c r="M19" s="15"/>
      <c r="N19" s="15">
        <v>0.29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2" spans="1:26">
      <c r="A20" s="157" t="s">
        <v>43</v>
      </c>
      <c r="B20" s="13" t="s">
        <v>250</v>
      </c>
      <c r="C20" s="13" t="s">
        <v>142</v>
      </c>
      <c r="D20" s="13" t="s">
        <v>264</v>
      </c>
      <c r="E20" s="13" t="s">
        <v>265</v>
      </c>
      <c r="F20" s="13" t="s">
        <v>263</v>
      </c>
      <c r="G20" s="13" t="s">
        <v>164</v>
      </c>
      <c r="H20" s="15">
        <v>1.02</v>
      </c>
      <c r="I20" s="15">
        <v>1.02</v>
      </c>
      <c r="J20" s="15"/>
      <c r="K20" s="15"/>
      <c r="L20" s="15"/>
      <c r="M20" s="15"/>
      <c r="N20" s="15">
        <v>1.02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2" spans="1:26">
      <c r="A21" s="157" t="s">
        <v>43</v>
      </c>
      <c r="B21" s="13" t="s">
        <v>250</v>
      </c>
      <c r="C21" s="13" t="s">
        <v>142</v>
      </c>
      <c r="D21" s="13" t="s">
        <v>261</v>
      </c>
      <c r="E21" s="13" t="s">
        <v>262</v>
      </c>
      <c r="F21" s="13" t="s">
        <v>263</v>
      </c>
      <c r="G21" s="13" t="s">
        <v>164</v>
      </c>
      <c r="H21" s="15">
        <v>0.46</v>
      </c>
      <c r="I21" s="15">
        <v>0.46</v>
      </c>
      <c r="J21" s="15"/>
      <c r="K21" s="15"/>
      <c r="L21" s="15"/>
      <c r="M21" s="15"/>
      <c r="N21" s="15">
        <v>0.46</v>
      </c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2" spans="1:26">
      <c r="A22" s="157" t="s">
        <v>43</v>
      </c>
      <c r="B22" s="13" t="s">
        <v>266</v>
      </c>
      <c r="C22" s="13" t="s">
        <v>145</v>
      </c>
      <c r="D22" s="13" t="s">
        <v>267</v>
      </c>
      <c r="E22" s="13" t="s">
        <v>145</v>
      </c>
      <c r="F22" s="13" t="s">
        <v>268</v>
      </c>
      <c r="G22" s="13" t="s">
        <v>145</v>
      </c>
      <c r="H22" s="15">
        <v>14.51</v>
      </c>
      <c r="I22" s="15">
        <v>14.51</v>
      </c>
      <c r="J22" s="15"/>
      <c r="K22" s="15"/>
      <c r="L22" s="15"/>
      <c r="M22" s="15"/>
      <c r="N22" s="15">
        <v>14.51</v>
      </c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2" spans="1:26">
      <c r="A23" s="157" t="s">
        <v>43</v>
      </c>
      <c r="B23" s="13" t="s">
        <v>269</v>
      </c>
      <c r="C23" s="13" t="s">
        <v>188</v>
      </c>
      <c r="D23" s="13" t="s">
        <v>241</v>
      </c>
      <c r="E23" s="13" t="s">
        <v>242</v>
      </c>
      <c r="F23" s="13" t="s">
        <v>270</v>
      </c>
      <c r="G23" s="13" t="s">
        <v>201</v>
      </c>
      <c r="H23" s="15">
        <v>0.48</v>
      </c>
      <c r="I23" s="15">
        <v>0.48</v>
      </c>
      <c r="J23" s="15"/>
      <c r="K23" s="15"/>
      <c r="L23" s="15"/>
      <c r="M23" s="15"/>
      <c r="N23" s="15">
        <v>0.48</v>
      </c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2" spans="1:26">
      <c r="A24" s="157" t="s">
        <v>43</v>
      </c>
      <c r="B24" s="13" t="s">
        <v>269</v>
      </c>
      <c r="C24" s="13" t="s">
        <v>188</v>
      </c>
      <c r="D24" s="13" t="s">
        <v>241</v>
      </c>
      <c r="E24" s="13" t="s">
        <v>242</v>
      </c>
      <c r="F24" s="13" t="s">
        <v>270</v>
      </c>
      <c r="G24" s="13" t="s">
        <v>201</v>
      </c>
      <c r="H24" s="15">
        <v>4.56</v>
      </c>
      <c r="I24" s="15">
        <v>4.56</v>
      </c>
      <c r="J24" s="15"/>
      <c r="K24" s="15"/>
      <c r="L24" s="15"/>
      <c r="M24" s="15"/>
      <c r="N24" s="15">
        <v>4.56</v>
      </c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7.25" customHeight="1" spans="1:26">
      <c r="A25" s="158" t="s">
        <v>84</v>
      </c>
      <c r="B25" s="159"/>
      <c r="C25" s="159"/>
      <c r="D25" s="159"/>
      <c r="E25" s="159"/>
      <c r="F25" s="159"/>
      <c r="G25" s="160"/>
      <c r="H25" s="15">
        <f>SUM(H9:H24)</f>
        <v>202.92</v>
      </c>
      <c r="I25" s="15">
        <f>SUM(I9:I24)</f>
        <v>202.92</v>
      </c>
      <c r="J25" s="15">
        <f>SUM(J9:J24)</f>
        <v>0</v>
      </c>
      <c r="K25" s="15">
        <f>SUM(K9:K24)</f>
        <v>0</v>
      </c>
      <c r="L25" s="15">
        <f>SUM(L9:L24)</f>
        <v>0</v>
      </c>
      <c r="M25" s="15">
        <f>SUM(M9:M24)</f>
        <v>0</v>
      </c>
      <c r="N25" s="15">
        <f>SUM(N9:N24)</f>
        <v>202.92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25:G2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4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0" width="10.7" customWidth="1"/>
    <col min="11" max="11" width="11" customWidth="1"/>
    <col min="12" max="14" width="12.2833333333333" customWidth="1"/>
    <col min="15" max="15" width="12.7" customWidth="1"/>
    <col min="16" max="17" width="11.1416666666667" customWidth="1"/>
    <col min="19" max="19" width="10.2833333333333" customWidth="1"/>
    <col min="20" max="21" width="11.85" customWidth="1"/>
    <col min="22" max="22" width="11.7" customWidth="1"/>
    <col min="23" max="23" width="10.2833333333333" customWidth="1"/>
  </cols>
  <sheetData>
    <row r="1" ht="13.5" customHeight="1" spans="2:23">
      <c r="B1" s="139"/>
      <c r="E1" s="1"/>
      <c r="F1" s="1"/>
      <c r="G1" s="1"/>
      <c r="H1" s="1"/>
      <c r="U1" s="139"/>
      <c r="W1" s="146" t="s">
        <v>271</v>
      </c>
    </row>
    <row r="2" ht="27.75" customHeight="1" spans="1:23">
      <c r="A2" s="3" t="s">
        <v>272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"单位名称："&amp;"曲靖市沾益区金龙街道社区卫生服务中心"</f>
        <v>单位名称：曲靖市沾益区金龙街道社区卫生服务中心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9"/>
      <c r="W3" s="280" t="s">
        <v>2</v>
      </c>
    </row>
    <row r="4" ht="21.75" customHeight="1" spans="1:23">
      <c r="A4" s="8" t="s">
        <v>273</v>
      </c>
      <c r="B4" s="9" t="s">
        <v>222</v>
      </c>
      <c r="C4" s="8" t="s">
        <v>223</v>
      </c>
      <c r="D4" s="8" t="s">
        <v>221</v>
      </c>
      <c r="E4" s="9" t="s">
        <v>224</v>
      </c>
      <c r="F4" s="9" t="s">
        <v>225</v>
      </c>
      <c r="G4" s="9" t="s">
        <v>274</v>
      </c>
      <c r="H4" s="9" t="s">
        <v>275</v>
      </c>
      <c r="I4" s="10" t="s">
        <v>29</v>
      </c>
      <c r="J4" s="10" t="s">
        <v>276</v>
      </c>
      <c r="K4" s="10"/>
      <c r="L4" s="10"/>
      <c r="M4" s="10"/>
      <c r="N4" s="10" t="s">
        <v>230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40"/>
      <c r="F5" s="140"/>
      <c r="G5" s="140"/>
      <c r="H5" s="140"/>
      <c r="I5" s="10"/>
      <c r="J5" s="144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40"/>
      <c r="R5" s="9" t="s">
        <v>31</v>
      </c>
      <c r="S5" s="9" t="s">
        <v>37</v>
      </c>
      <c r="T5" s="9" t="s">
        <v>237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5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31</v>
      </c>
      <c r="K7" s="46" t="s">
        <v>277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/>
      <c r="D9" s="14"/>
      <c r="E9" s="14"/>
      <c r="F9" s="14"/>
      <c r="G9" s="14"/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41" t="s">
        <v>84</v>
      </c>
      <c r="B10" s="142"/>
      <c r="C10" s="142"/>
      <c r="D10" s="142"/>
      <c r="E10" s="142"/>
      <c r="F10" s="142"/>
      <c r="G10" s="142"/>
      <c r="H10" s="143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1">
      <c r="A11" t="s">
        <v>278</v>
      </c>
    </row>
    <row r="12" ht="23.25" customHeight="1"/>
    <row r="13" ht="23.25" customHeight="1"/>
    <row r="14" ht="23.25" customHeight="1"/>
    <row r="15" ht="23.25" customHeight="1"/>
    <row r="16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18.75" customHeight="1"/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庄云勇</cp:lastModifiedBy>
  <dcterms:created xsi:type="dcterms:W3CDTF">2024-03-04T09:57:00Z</dcterms:created>
  <dcterms:modified xsi:type="dcterms:W3CDTF">2024-03-14T02:26:31Z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8423D1AA15924730AEAEC2450DCD7FBA_13</vt:lpwstr>
  </property>
  <property fmtid="{D5CDD505-2E9C-101B-9397-08002B2CF9AE}" pid="3" name="KSOProductBuildVer">
    <vt:lpwstr>2052-12.1.0.16388</vt:lpwstr>
  </property>
</Properties>
</file>